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ustomProperty1.bin" ContentType="application/vnd.openxmlformats-officedocument.spreadsheetml.customProperty"/>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tables/table7.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always"/>
  <mc:AlternateContent xmlns:mc="http://schemas.openxmlformats.org/markup-compatibility/2006">
    <mc:Choice Requires="x15">
      <x15ac:absPath xmlns:x15ac="http://schemas.microsoft.com/office/spreadsheetml/2010/11/ac" url="F:\KV NMI\KV 2023\QV ab 2026\"/>
    </mc:Choice>
  </mc:AlternateContent>
  <xr:revisionPtr revIDLastSave="0" documentId="13_ncr:1_{86A54332-E4E0-484D-90B0-B419A1FC0C09}" xr6:coauthVersionLast="47" xr6:coauthVersionMax="47" xr10:uidLastSave="{00000000-0000-0000-0000-000000000000}"/>
  <bookViews>
    <workbookView xWindow="19090" yWindow="-110" windowWidth="38620" windowHeight="21220" tabRatio="662" xr2:uid="{B02EB759-55AC-4903-A0D3-DE0830D6E9C0}"/>
  </bookViews>
  <sheets>
    <sheet name="0_Deckblatt und Anleitung" sheetId="47" r:id="rId1"/>
    <sheet name="1_Vorbereitung" sheetId="48" r:id="rId2"/>
    <sheet name="1_Dropdownübersicht_HK_LZ" sheetId="38" state="hidden" r:id="rId3"/>
    <sheet name="1_Dropdown_Hilfstabelle" sheetId="39" state="hidden" r:id="rId4"/>
    <sheet name="1_Aufgabenstellung" sheetId="49" r:id="rId5"/>
    <sheet name="1_PEX" sheetId="26" state="hidden" r:id="rId6"/>
    <sheet name="1_Bewertung" sheetId="50" r:id="rId7"/>
    <sheet name="2_Vorbereitung" sheetId="51" r:id="rId8"/>
    <sheet name="2_PEX" sheetId="23" state="hidden" r:id="rId9"/>
    <sheet name="2_Dropdownübersicht_HK_LZ" sheetId="40" state="hidden" r:id="rId10"/>
    <sheet name="2_Dropdown_Hilfstabelle" sheetId="41" state="hidden" r:id="rId11"/>
    <sheet name="2_Bewertung und Miniaufträge" sheetId="52" r:id="rId12"/>
    <sheet name="3_Aufgabenstellung" sheetId="53" r:id="rId13"/>
    <sheet name="3_PEX" sheetId="36" state="hidden" r:id="rId14"/>
    <sheet name="3_Bewertung und Miniaufträge" sheetId="54" r:id="rId15"/>
    <sheet name="Notenübersicht" sheetId="55" r:id="rId16"/>
    <sheet name="3_Dropdownübersicht_HK_LZ" sheetId="42" state="hidden" r:id="rId17"/>
    <sheet name="3_Dropdown_Hilfstabelle" sheetId="43" state="hidden" r:id="rId18"/>
  </sheets>
  <externalReferences>
    <externalReference r:id="rId19"/>
  </externalReferences>
  <definedNames>
    <definedName name="Aufgabe1" localSheetId="0">#REF!</definedName>
    <definedName name="Aufgabe1">#REF!</definedName>
    <definedName name="Aufgabe2" localSheetId="0">#REF!</definedName>
    <definedName name="Aufgabe2">#REF!</definedName>
    <definedName name="Aufgabe3" localSheetId="0">#REF!</definedName>
    <definedName name="Aufgabe3">#REF!</definedName>
    <definedName name="Aufgabe4" localSheetId="0">#REF!</definedName>
    <definedName name="Aufgabe4">#REF!</definedName>
    <definedName name="Aufgabe5" localSheetId="0">#REF!</definedName>
    <definedName name="Aufgabe5">#REF!</definedName>
    <definedName name="Bezeichnung1" localSheetId="0">#REF!</definedName>
    <definedName name="Bezeichnung1">#REF!</definedName>
    <definedName name="Bezeichnung2" localSheetId="0">#REF!</definedName>
    <definedName name="Bezeichnung2">#REF!</definedName>
    <definedName name="Bezeichnung2_E2" localSheetId="0">#REF!</definedName>
    <definedName name="Bezeichnung2_E2">#REF!</definedName>
    <definedName name="Datum" localSheetId="0">#REF!</definedName>
    <definedName name="Datum">#REF!</definedName>
    <definedName name="Dropdown1LZ">#REF!</definedName>
    <definedName name="DropdownHKCI">#REF!</definedName>
    <definedName name="DropdownHKFachgespräch">#REF!</definedName>
    <definedName name="DropdownLZCI">#REF!</definedName>
    <definedName name="DropdownLZFG">#REF!</definedName>
    <definedName name="Dropdownwerte1" localSheetId="4">'[1]1_HK'!$A$2:$A$13</definedName>
    <definedName name="Dropdownwerte1" localSheetId="6">'[1]1_HK'!$A$2:$A$13</definedName>
    <definedName name="Dropdownwerte1" localSheetId="12">'[1]1_HK'!$A$2:$A$13</definedName>
    <definedName name="Dropdownwerte1">#REF!</definedName>
    <definedName name="_xlnm.Print_Area" localSheetId="4">'1_Aufgabenstellung'!$A$1:$D$14</definedName>
    <definedName name="_xlnm.Print_Area" localSheetId="6">'1_Bewertung'!$A$1:$D$32</definedName>
    <definedName name="_xlnm.Print_Area" localSheetId="5">'1_PEX'!$A$1:$D$38</definedName>
    <definedName name="_xlnm.Print_Area" localSheetId="1">'1_Vorbereitung'!$A$1:$D$17</definedName>
    <definedName name="_xlnm.Print_Area" localSheetId="11">'2_Bewertung und Miniaufträge'!$A$1:$E$53</definedName>
    <definedName name="_xlnm.Print_Area" localSheetId="7">'2_Vorbereitung'!$A$1:$D$11</definedName>
    <definedName name="_xlnm.Print_Area" localSheetId="12">'3_Aufgabenstellung'!$A$1:$D$14</definedName>
    <definedName name="_xlnm.Print_Area" localSheetId="14">'3_Bewertung und Miniaufträge'!$A$1:$D$29</definedName>
    <definedName name="_xlnm.Print_Area" localSheetId="13">'3_PEX'!$A$1:$D$18</definedName>
    <definedName name="Kand_Nummer" localSheetId="0">#REF!</definedName>
    <definedName name="Kand_Nummer">#REF!</definedName>
    <definedName name="Kandidat" localSheetId="0">#REF!</definedName>
    <definedName name="Kandidat">#REF!</definedName>
    <definedName name="Leistungsziele" localSheetId="0">#REF!</definedName>
    <definedName name="Leistungsziele">#REF!</definedName>
    <definedName name="NoteFK1" localSheetId="0">#REF!</definedName>
    <definedName name="NoteFK1" localSheetId="4">#REF!</definedName>
    <definedName name="NoteFK1" localSheetId="5">#REF!</definedName>
    <definedName name="NoteFK1" localSheetId="1">#REF!</definedName>
    <definedName name="NoteFK1" localSheetId="8">#REF!</definedName>
    <definedName name="NoteFK1" localSheetId="7">#REF!</definedName>
    <definedName name="NoteFK1" localSheetId="12">#REF!</definedName>
    <definedName name="NoteFK1" localSheetId="13">#REF!</definedName>
    <definedName name="NoteFK1">#REF!</definedName>
    <definedName name="NoteFK2" localSheetId="0">#REF!</definedName>
    <definedName name="NoteFK2">#REF!</definedName>
    <definedName name="NoteMSS1" localSheetId="0">#REF!</definedName>
    <definedName name="NoteMSS1" localSheetId="4">#REF!</definedName>
    <definedName name="NoteMSS1" localSheetId="5">#REF!</definedName>
    <definedName name="NoteMSS1" localSheetId="1">#REF!</definedName>
    <definedName name="NoteMSS1" localSheetId="8">#REF!</definedName>
    <definedName name="NoteMSS1" localSheetId="7">#REF!</definedName>
    <definedName name="NoteMSS1" localSheetId="12">#REF!</definedName>
    <definedName name="NoteMSS1" localSheetId="13">#REF!</definedName>
    <definedName name="NoteMSS1">#REF!</definedName>
    <definedName name="NoteMSS2" localSheetId="0">#REF!</definedName>
    <definedName name="NoteMSS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55" l="1"/>
  <c r="A27" i="55"/>
  <c r="C31" i="50" l="1"/>
  <c r="D2" i="48"/>
  <c r="D1" i="48"/>
  <c r="B20" i="55"/>
  <c r="B18" i="55"/>
  <c r="B16" i="55"/>
  <c r="B15" i="55"/>
  <c r="B13" i="55"/>
  <c r="B11" i="55"/>
  <c r="B10" i="55"/>
  <c r="C21" i="55"/>
  <c r="D4" i="55"/>
  <c r="D4" i="54"/>
  <c r="D4" i="36"/>
  <c r="D4" i="53"/>
  <c r="D4" i="52"/>
  <c r="D4" i="23"/>
  <c r="D4" i="51"/>
  <c r="D4" i="50"/>
  <c r="D4" i="26"/>
  <c r="D4" i="49"/>
  <c r="D4" i="48"/>
  <c r="D3" i="55"/>
  <c r="D3" i="54"/>
  <c r="D3" i="36"/>
  <c r="D3" i="53"/>
  <c r="D3" i="52"/>
  <c r="D3" i="23"/>
  <c r="D3" i="51"/>
  <c r="D3" i="50"/>
  <c r="D3" i="26"/>
  <c r="D3" i="49"/>
  <c r="D3" i="48"/>
  <c r="D2" i="55"/>
  <c r="D2" i="54"/>
  <c r="D2" i="36"/>
  <c r="D2" i="53"/>
  <c r="D2" i="52"/>
  <c r="D2" i="23"/>
  <c r="D2" i="51"/>
  <c r="D2" i="50"/>
  <c r="D2" i="26"/>
  <c r="D2" i="49"/>
  <c r="D1" i="55"/>
  <c r="D1" i="54"/>
  <c r="D1" i="36"/>
  <c r="D1" i="53"/>
  <c r="D1" i="52"/>
  <c r="D1" i="23"/>
  <c r="D1" i="51"/>
  <c r="D1" i="50"/>
  <c r="D1" i="26"/>
  <c r="D1" i="49"/>
  <c r="B5" i="55"/>
  <c r="B5" i="54"/>
  <c r="B5" i="36"/>
  <c r="B5" i="53"/>
  <c r="B5" i="52"/>
  <c r="B5" i="23"/>
  <c r="B5" i="51"/>
  <c r="B5" i="50"/>
  <c r="B5" i="26"/>
  <c r="B5" i="49"/>
  <c r="B5" i="48"/>
  <c r="B4" i="55"/>
  <c r="B4" i="54"/>
  <c r="B4" i="36"/>
  <c r="B4" i="53"/>
  <c r="B4" i="52"/>
  <c r="B4" i="23"/>
  <c r="B4" i="51"/>
  <c r="B4" i="50"/>
  <c r="B4" i="26"/>
  <c r="B4" i="49"/>
  <c r="B4" i="48"/>
  <c r="B3" i="55"/>
  <c r="B3" i="54"/>
  <c r="B3" i="36"/>
  <c r="B3" i="53"/>
  <c r="B3" i="52"/>
  <c r="B3" i="23"/>
  <c r="B3" i="51"/>
  <c r="B3" i="50"/>
  <c r="B3" i="26"/>
  <c r="B3" i="49"/>
  <c r="B3" i="48"/>
  <c r="B2" i="55"/>
  <c r="B2" i="54"/>
  <c r="B2" i="36"/>
  <c r="B2" i="53"/>
  <c r="B2" i="52"/>
  <c r="B2" i="23"/>
  <c r="B2" i="51"/>
  <c r="B2" i="50"/>
  <c r="B2" i="26"/>
  <c r="B2" i="49"/>
  <c r="B2" i="48"/>
  <c r="B1" i="55"/>
  <c r="B1" i="54"/>
  <c r="B1" i="36"/>
  <c r="B1" i="53"/>
  <c r="B1" i="52"/>
  <c r="B1" i="23"/>
  <c r="B1" i="51"/>
  <c r="B1" i="50"/>
  <c r="B1" i="26"/>
  <c r="B1" i="49"/>
  <c r="B1" i="48"/>
  <c r="C52" i="52"/>
  <c r="C53" i="52"/>
  <c r="C28" i="54"/>
  <c r="B21" i="55" l="1"/>
  <c r="B22" i="55" s="1"/>
  <c r="C32" i="50"/>
  <c r="B23" i="55" l="1"/>
  <c r="H3" i="43" a="1"/>
  <c r="H3" i="43" s="1"/>
  <c r="E3" i="43" a="1"/>
  <c r="E3" i="43" s="1"/>
  <c r="G3" i="43" a="1"/>
  <c r="G3" i="43" s="1"/>
  <c r="D3" i="43" a="1"/>
  <c r="D3" i="43" s="1"/>
  <c r="Z3" i="41" a="1"/>
  <c r="Z3" i="41" s="1"/>
  <c r="W3" i="41" a="1"/>
  <c r="W3" i="41" s="1"/>
  <c r="Y3" i="41" a="1"/>
  <c r="Y3" i="41" s="1"/>
  <c r="V3" i="41" a="1"/>
  <c r="V3" i="41" s="1"/>
  <c r="T3" i="41" a="1"/>
  <c r="T3" i="41" s="1"/>
  <c r="S3" i="41" a="1"/>
  <c r="S3" i="41" s="1"/>
  <c r="Q3" i="41" a="1"/>
  <c r="Q3" i="41" s="1"/>
  <c r="N3" i="41" a="1"/>
  <c r="N3" i="41" s="1"/>
  <c r="K3" i="41" a="1"/>
  <c r="K3" i="41" s="1"/>
  <c r="P3" i="41" a="1"/>
  <c r="P3" i="41" s="1"/>
  <c r="M3" i="41" a="1"/>
  <c r="M3" i="41" s="1"/>
  <c r="J3" i="41" a="1"/>
  <c r="J3" i="41" s="1"/>
  <c r="H3" i="41" a="1"/>
  <c r="H3" i="41" s="1"/>
  <c r="E3" i="41" a="1"/>
  <c r="E3" i="41" s="1"/>
  <c r="G3" i="41" a="1"/>
  <c r="G3" i="41" s="1"/>
  <c r="D3" i="41" a="1"/>
  <c r="D3" i="41" s="1"/>
  <c r="Z3" i="39" a="1"/>
  <c r="Z3" i="39" s="1"/>
  <c r="W3" i="39" a="1"/>
  <c r="W3" i="39" s="1"/>
  <c r="T3" i="39" a="1"/>
  <c r="T3" i="39" s="1"/>
  <c r="Q3" i="39" a="1"/>
  <c r="Q3" i="39" s="1"/>
  <c r="N3" i="39" a="1"/>
  <c r="N3" i="39" s="1"/>
  <c r="K3" i="39" a="1"/>
  <c r="K3" i="39" s="1"/>
  <c r="Y3" i="39" a="1"/>
  <c r="Y3" i="39" s="1"/>
  <c r="V3" i="39" a="1"/>
  <c r="V3" i="39" s="1"/>
  <c r="S3" i="39" a="1"/>
  <c r="S3" i="39" s="1"/>
  <c r="P3" i="39" a="1"/>
  <c r="P3" i="39" s="1"/>
  <c r="M3" i="39" a="1"/>
  <c r="M3" i="39" s="1"/>
  <c r="J3" i="39" a="1"/>
  <c r="J3" i="39" s="1"/>
  <c r="E3" i="39" a="1"/>
  <c r="E3" i="39" s="1"/>
  <c r="D3" i="39" a="1"/>
  <c r="D3" i="39" s="1"/>
  <c r="H3" i="39" a="1"/>
  <c r="H3" i="39" s="1"/>
  <c r="G3" i="39" a="1"/>
  <c r="G3" i="39" s="1"/>
  <c r="B3" i="43" a="1"/>
  <c r="B3" i="43" s="1"/>
  <c r="A3" i="43" a="1"/>
  <c r="A3" i="43" s="1"/>
  <c r="B3" i="41" a="1"/>
  <c r="B3" i="41" s="1"/>
  <c r="A3" i="41" a="1"/>
  <c r="A3" i="41" s="1"/>
  <c r="B3" i="39" a="1"/>
  <c r="B3" i="39" s="1"/>
  <c r="A3" i="39" a="1"/>
  <c r="A3" i="39"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<sst xmlns="http://schemas.openxmlformats.org/spreadsheetml/2006/main" count="1079" uniqueCount="435">
  <si>
    <t>Datum:</t>
  </si>
  <si>
    <t>Durchführungsort:</t>
  </si>
  <si>
    <t>Technopark Zürich</t>
  </si>
  <si>
    <t>Kandidat:in Vorname Name:</t>
  </si>
  <si>
    <t>Peter Muster</t>
  </si>
  <si>
    <t>Prüfungsexpert:in 1:</t>
  </si>
  <si>
    <t>Experte Eins</t>
  </si>
  <si>
    <t>Kandidat:in Ausbildungsbetrieb:</t>
  </si>
  <si>
    <t>Probe Produktion AG</t>
  </si>
  <si>
    <t>Prüfungsexpert:in 2:</t>
  </si>
  <si>
    <t>Expertin Zwei</t>
  </si>
  <si>
    <t>Nr. Kandidat:in:</t>
  </si>
  <si>
    <t>Fallnummer:</t>
  </si>
  <si>
    <t>Fall:</t>
  </si>
  <si>
    <t>Organisation eines Berufserlebnistages</t>
  </si>
  <si>
    <t>Fühlt sich Kandidat:in in der Lage die Prüfung zu absolvieren?</t>
  </si>
  <si>
    <t>Ja</t>
  </si>
  <si>
    <t>Nein (bitte begründen)</t>
  </si>
  <si>
    <t>Fühlt sich der:die Kandidat:in nicht in der Lage, die Prüfung zu absolvieren, ist umgehend der:die Chef-Expert:in zu informieren.</t>
  </si>
  <si>
    <t>Informationen zum Ausfüllen des Dokuments</t>
  </si>
  <si>
    <t>Farblegende (Hintergrundfarbe der Zellen):</t>
  </si>
  <si>
    <r>
      <t xml:space="preserve">Vor der Prüfung </t>
    </r>
    <r>
      <rPr>
        <sz val="10"/>
        <color rgb="FFFF0000"/>
        <rFont val="Arial"/>
        <family val="2"/>
      </rPr>
      <t>vom Prüfungs-Autorenteam</t>
    </r>
    <r>
      <rPr>
        <sz val="10"/>
        <rFont val="Arial"/>
        <family val="2"/>
      </rPr>
      <t xml:space="preserve"> auszufüllen.</t>
    </r>
  </si>
  <si>
    <t>Wird durch die verantwortlichen PEX an der Prüfung ausgefüllt.</t>
  </si>
  <si>
    <t>Wird automatisch berechnet/ausgefüllt.</t>
  </si>
  <si>
    <t>Prüfungsablauf</t>
  </si>
  <si>
    <t>Vorbereitungszeit Total:</t>
  </si>
  <si>
    <t>15 Minuten</t>
  </si>
  <si>
    <t>Prüfungszeit Total:</t>
  </si>
  <si>
    <t>50 Minuten</t>
  </si>
  <si>
    <t>Bewertungsskala (Anhang 3 zur QV-Wegleitung)</t>
  </si>
  <si>
    <t>Kandidat:in Aubildungsbetrieb:</t>
  </si>
  <si>
    <t>Hinweise Vorbereitung:</t>
  </si>
  <si>
    <t>Sie haben 10 Minuten Zeit, sich mit dem untenstehenden Fall vertraut zu machen.
Während dieser Vorbereitungszeit dürfen Sie Notizen anfertigen und diese in der Prüfung verwenden. Ebenso ist es erlaubt, Ihren vorbereiteten elektronischen Ordner mit betrieblichen Vorlagen, Internet, KV NMI-Lehrmittel und KI-Hilfsmittel zu nutzen. Bitte beziehen Sie sich bei der Bearbeitung auf Ihren eigenen Betrieb.</t>
  </si>
  <si>
    <t>Fallbeschreibung:</t>
  </si>
  <si>
    <t>Ihr Betrieb, ein Schweizer Unternehmen in der Nahrungsmittelindustrie, möchte potenziellen Lernenden und interessierten Eltern einen Berufserlebnistag anbieten. Ziel dieses Events ist es, die Ausbildungsberufe im eigenen Betrieb vorzustellen, Produkte zu präsentieren und das Unternehmensimage zu stärken. Sie sind für die Planung, Organisation und Durchführung dieses Berufserlebnistags in Ihrem Betrieb verantwortlich.
Die Geschäftsleitung legt besonderen Wert darauf, dass die Veranstaltung zielgruppengerecht gestaltet wird. Erwartet wird eine strukturierte Organisation, ein ansprechendes Programm mit Produktverkostungen, Präsentationen und interaktiven Aktivierungsmassnahmen. Zudem sollen relevante Unternehmenswerte und -ziele in den Eventablauf integriert werden.</t>
  </si>
  <si>
    <t>Aufgabenstellung Vorbereitung:</t>
  </si>
  <si>
    <t>Bitte machen Sie sich Gedanken, was und wen es braucht, um einen solchen Berufserlebnistag zu organisieren. Sie werden Aufträge erhalten, die zum Ziel haben, diesen Tag organisatorisch und kommunikativ vorzubereiten.</t>
  </si>
  <si>
    <t>Zusatzmaterialien:</t>
  </si>
  <si>
    <t>keines</t>
  </si>
  <si>
    <t>Handlungskompetenzen Handlungssimulation</t>
  </si>
  <si>
    <t>Leistungsziele Handlungssimulation</t>
  </si>
  <si>
    <t>a1 Kaufmännische Kompetenzentwicklung überprüfen und weiterentwickeln</t>
  </si>
  <si>
    <t>a1.bt1Sie informieren sich im Arbeitsmarkt über Trends und Entwicklungsmöglichkeiten in ihrem Berufsfeld.</t>
  </si>
  <si>
    <t>c1 Aufgaben und Ressourcen im kaufmännischen Arbeitsbereich planen, koordinieren und optimieren</t>
  </si>
  <si>
    <t>c1.bt1Sie planen und koordinieren Aufgaben und Ressourcen in ihrem Arbeitsbereich.</t>
  </si>
  <si>
    <t>e1 Applikationen im kaufmännischen Bereich anwenden</t>
  </si>
  <si>
    <t>e1.bt1Sie wenden die Software und die Systeme der betrieblichen Informations- und Kommunikationstechnologien ihres Arbeitsbereichs an.</t>
  </si>
  <si>
    <t>a1.bt2Sie analysieren und dokumentieren ihre Fähigkeiten, Stärken und Schwächen im berufs- und tätigkeitsrelevanten Bereich.</t>
  </si>
  <si>
    <t>c1.bt2Sie setzen für Planungsarbeiten geeignete Hilfsmittel ein.</t>
  </si>
  <si>
    <t>e1.bt2Sie unterstützen unterschiedliche Anspruchsgruppen in der Anwendung der betrieblichen Software und Systeme.</t>
  </si>
  <si>
    <t>a1.bt3Sie leiten Vorschläge für Massnahmen zur Weiterentwicklung ihrer berufsbezogenen Kompetenzen ab und legen diese mit ihren Vorgesetzten und/oder Berufsbildner/innen fest.</t>
  </si>
  <si>
    <t>c1.bt3Sie setzen ihre persönlichen und betrieblichen Ressourcen effizient ein.</t>
  </si>
  <si>
    <t>e1.bt3Sie aktualisieren Daten und Inhalte in Datenbanken und Inhaltsverwaltungssystemen rechtskonform.</t>
  </si>
  <si>
    <t>a2 Netzwerke im kaufmännischen Bereich aufbauen und nutzen</t>
  </si>
  <si>
    <t>a2.bt1Sie präsentieren sich in ihren betrieblichen Netzwerk-Kontakten situationsbezogen.</t>
  </si>
  <si>
    <t>c1.bt4Sie recherchieren im Rahmen der Planungs- und Koordinationsarbeiten Informationen.</t>
  </si>
  <si>
    <t>e1.bt4Sie erkennen gängige Risiken oder Gefahren bezüglich der Datensicherheit und leiten geeignete Massnahmen stufengerecht ein.</t>
  </si>
  <si>
    <t>a2.bt2Sie nutzen für ihre Netzwerkpflege verschiedene Kanäle.</t>
  </si>
  <si>
    <t>c1.bt5Sie arbeiten bei der Organisation von internen und externen Anlässen entsprechend ihrer Rolle und ihrem Aufgabenbereich mit.</t>
  </si>
  <si>
    <t>e1.bt5Sie lösen einfachere technologische Problemstellungen bei der Nutzung der betrieblichen Software und Systeme.</t>
  </si>
  <si>
    <t>a2.bt3Sie nutzen ihr berufsspezifisches Netzwerk situations- beziehungsweise auftragsbezogen.</t>
  </si>
  <si>
    <t>c1.bt6Sie setzen geeignete Massnahmen um, um bei der Organisation von Veranstaltungen die Umweltbelastung gering zu halten.</t>
  </si>
  <si>
    <t>e1.bt6Sie erkennen technologische Problemstellungen und leiten diese zeitnah an die zuständige Stelle weiter.</t>
  </si>
  <si>
    <t>a2.bt4Sie setzen ihr berufsspezifisches Netzwerk für den Informations- und Erfahrungsaustausch ein.</t>
  </si>
  <si>
    <t>c1.bt7Sie analysieren ihre Organisationsfähigkeiten, ihr Zeitmanagement und ihre Arbeitstechniken und leiten in Absprache mit den zuständigen Stellen geeignete Massnahmen ab.</t>
  </si>
  <si>
    <t>e1.bt7Sie ergreifen in ihrem Arbeitsbereich Massnahmen, um den Energieverbrauch im IT-Bereich zu verringern.</t>
  </si>
  <si>
    <t>a3 Kaufmännische Aufträge entgegennehmen und bearbeiten</t>
  </si>
  <si>
    <t>a3.bt1Sie engagieren sich für kaufmännische Aufträge und Aufgaben, die zu ihrem Kompetenzprofil passen.</t>
  </si>
  <si>
    <t>c1.bt8Sie reflektieren den Einsatz der persönlichen und betrieblichen Ressourcen.</t>
  </si>
  <si>
    <t>e2 Informationen im wirtschaftlichen und kaufmännischen Bereich recherchieren und auswerten</t>
  </si>
  <si>
    <t>e2.bt1Sie recherchieren Informationen im Rahmen eines Auftrags systematisch über verschiedene Quellen.</t>
  </si>
  <si>
    <t>a3.bt2Sie bearbeiten kaufmännische Aufträge und Aufgaben dienstleistungsorientiert.</t>
  </si>
  <si>
    <t>c2 Kaufmännische Unterstützungsprozesse koordinieren und umsetzen</t>
  </si>
  <si>
    <t>c2.bt1Sie erstellen Dokumente wie Überblicksdarstellungen, Listen, Tabellen, Protokolle und Notizen in Absprache mit der vorgesetzten Stelle.</t>
  </si>
  <si>
    <t>e2.bt2Sie wenden die betrieblichen Datenbanken, Inhaltsverwaltungssysteme und andere technische Infrastruktur im Rahmen ihrer Recherchen an.</t>
  </si>
  <si>
    <t>a3.bt3Sie holen Rückmeldungen zur Auftragsausführung ein.</t>
  </si>
  <si>
    <t>c2.bt2Sie führen Terminkalender.</t>
  </si>
  <si>
    <t>e2.bt3Sie prüfen die recherchierten Informationen auf deren Qualität und klassifizieren sie nach betrieblicher Relevanz.</t>
  </si>
  <si>
    <t>a3.bt4Sie analysieren die eigene Qualität und Vorgehensweise der Ausführung des Auftrags oder der Aufgabe und die Rückmeldungen und schlagen Verbesserungsmassnahmen vor.</t>
  </si>
  <si>
    <t>c2.bt3Sie organisieren die physische und digitale Ablage.</t>
  </si>
  <si>
    <t>e2.bt4Sie bereiten die relevanten Informationen für die auftraggebende Stelle auf.</t>
  </si>
  <si>
    <t>c2.bt4Sie setzen in kaufmännischen Unterstützungsprozessen betriebliche Dokumentationssysteme und -programme ein.</t>
  </si>
  <si>
    <t>e2.bt5Sie dokumentieren und organisieren Informationen aus Recherchen für eine spätere Verwendung rechtskonform.</t>
  </si>
  <si>
    <t>c2.bt5Sie beantworten Anfragen zu den administrativen oder personalbezogenen Dokumenten zeitnah und nach den rechtlichen Vorgaben.</t>
  </si>
  <si>
    <t>e2.bt6Sie reflektieren ihr Vorgehen bei den Recherchen hinsichtlich Methodik und Relevanz und leiten Optimierungen für zukünftige Recherchetätigkeiten ab.</t>
  </si>
  <si>
    <t>c2.bt6Sie reflektieren ihre Unterstützungstätigkeiten und schlagen geeignete Massnahmen vor.</t>
  </si>
  <si>
    <t>e2.nmi.bt1Sie setzen das Leitbild (sofern vorhanden) sowie die Zielsetzung ihres Betriebs in ihrem Arbeitsumfeld um.</t>
  </si>
  <si>
    <t>c2.nmi.bt1Sie erstellen Produktdatenblätter und Spezifikationen.</t>
  </si>
  <si>
    <t>e2.nmi.bt2Sie erläutern den Unternehmenszweck ihres Betriebs.</t>
  </si>
  <si>
    <t>c2.nmi.bt2Sie bearbeiten die Produktdaten in den internen und externen Datensystemen regelmässig.</t>
  </si>
  <si>
    <t>e2.nmi.bt3Sie interpretieren die Marktposition ihres Betriebes und der wichtigsten Mitbewerber.</t>
  </si>
  <si>
    <t>c2.nmi.ük1Sie erklären den Produktionsprozess eines Produktes aus ihrem Betrieb.</t>
  </si>
  <si>
    <t>e2.nmi.bt4Sie arbeiten mit den verschiedenen Funktionen im Betrieb reibungslos zusammen, in dem sie die Schnittstellen und Abhängigkeiten des Betriebs situationsbezogen einbeziehen.</t>
  </si>
  <si>
    <t>c2.nmi.ük2Sie erläutern die Deklarationsvorschriften anhand einer Produktverpackung.</t>
  </si>
  <si>
    <t>e2.nmi.bt5Sie führen Arbeitsprozesse gemäss den betrieblichen Vorgaben aus.</t>
  </si>
  <si>
    <t>c2.nmi.ük3Sie geben einen Überblick über gängige Rezepturen und Nährwerte der Branche.</t>
  </si>
  <si>
    <t>e2.nmi.bt6Sie beschaffen sich anhand von geeigneten Quellen relevante Informationen für ihren Arbeitsalltag.</t>
  </si>
  <si>
    <t>c2.nmi.ük4Sie nennen die wichtigsten Allergene in ihrer Branche.</t>
  </si>
  <si>
    <t>e2.nmi.bt7Sie kommunizieren mündlich sowie schriftlich gemäss den internen Informations- und Kommunikationsregeln ein.</t>
  </si>
  <si>
    <t>c2.nmi.ük5Sie beschreiben eine vollwertige Ernährung unter Berücksichtigung der Grundnährstoffe.</t>
  </si>
  <si>
    <t>e2.nmi.ük1Sie zeigen einen Überblick über die Branchenorganisationen und deren Aufgaben auf.</t>
  </si>
  <si>
    <t>c2.nmi.ük6Sie erläutern die wichtigsten mikrobiologischen und chemischen Untersuchungen im Qualitätsmanagement.</t>
  </si>
  <si>
    <t>e2.nmi.ük2Sie geben einen Überblick über Mitbewerber in ihrer Branche und zeigen deren Marktpositionierung auf.</t>
  </si>
  <si>
    <t>c3 Betriebliche Prozesse dokumentieren, koordinieren und umsetzen</t>
  </si>
  <si>
    <t>c3.bt1Sie dokumentieren Arbeitsprozesse mit geeigneten Hilfsmitteln.</t>
  </si>
  <si>
    <t>e2.nmi.ük3Sie erklären die Hauptzielsetzung ihres Betriebes und dessen Stärken (USP – unique selling proposition).</t>
  </si>
  <si>
    <t>c3.bt2Sie setzen die in ihren Zuständigkeitsbereich fallenden Prozessaufgaben mit den vorgegebenen Hilfsmitteln um.</t>
  </si>
  <si>
    <t>e2.nmi.ük4Sie stellen die Wertschöpfungskette ihres Betriebs dar.</t>
  </si>
  <si>
    <t>c3.bt3Sie erstellen und überwachen Terminpläne für betriebliche Prozesse mit den vorgegebenen Hilfsmitteln.</t>
  </si>
  <si>
    <t>e2.nmi.ük5Sie erklären die verschiedenen organisatorischen Bereiche ihres Betriebs und deren Schnittstellen und Abhängigkeiten.</t>
  </si>
  <si>
    <t>c3.bt4Sie führen Arbeitskolleg/innen in die betrieblichen Prozesse ein.</t>
  </si>
  <si>
    <t>e3 Markt- und betriebsbezogene Statistiken und Daten auswerten und aufbereiten</t>
  </si>
  <si>
    <t>e3.bt1Sie führen inhaltliche Analysen und kleinere quantitative Auswertungen aus.</t>
  </si>
  <si>
    <t>c3.bt5Sie setzen die Vorgaben hinsichtlich Arbeitssicherheit, Gesundheitsschutz und Nachhaltigkeit um.</t>
  </si>
  <si>
    <t>e3.bt2Sie stellen die Ergebnisse ihrer Analysen und Auswertungen zielgruppengerecht dar.</t>
  </si>
  <si>
    <t>c3.bt6Sie identifizieren Probleme in den Prozessabläufen und schlagen geeignete Optimierungsmassnahmen vor.</t>
  </si>
  <si>
    <t>e3.bt3Sie ziehen aus den Ergebnissen ihrer Analysen und Auswertungen Schlüsse und leiten diese an die zuständige Stelle weiter.</t>
  </si>
  <si>
    <t>c3.nmi.bt1Sie kontrollieren die Warenbestände und bestellen entsprechend Rohmaterial, Handelsprodukte, Hilfs- und Betriebsmittel und Verpackungsmaterial.</t>
  </si>
  <si>
    <t>e3.bt4Sie überprüfen Datensätze und Statistiken in ihrem Arbeitsbereich auf Plausibilität und leiten korrigierende Massnahmen ab.</t>
  </si>
  <si>
    <t>c3.nmi.bt2Sie stellen die Warenverfügbarkeit für die Produktion sicher, in dem sie die Liefertermine überwachen.</t>
  </si>
  <si>
    <t>e4 Betriebsbezogene Inhalte multimedial aufbereiten</t>
  </si>
  <si>
    <t>e4.bt1Sie bereiten betriebsbezogene Inhalte zielgruppenorientiert mit geeigneten Programmen multimedial auf.</t>
  </si>
  <si>
    <t>c3.nmi.bt3Sie überprüfen die Einkaufsstammdaten und pflegen diese im Betriebssystem ein.</t>
  </si>
  <si>
    <t>e4.bt2Sie nutzen für die Aufbereitung der Informationsmittel und Medienformate die betrieblichen Vorlagen.</t>
  </si>
  <si>
    <t>c3.nmi.bt4Sie holen Spezifikationen und Zertifikate für die Einkaufsartikel ein und pflegen diese im Betriebssystem ein.</t>
  </si>
  <si>
    <t>e4.bt3Sie bereiten Vorlagen für Informationsmittel und Medienformate zielgruppenorientiert auf.</t>
  </si>
  <si>
    <t>c3.nmi.bt5Sie recherchieren mögliche Beschaffungsmärkte für Einkaufsartikel und holen Offerten ein.</t>
  </si>
  <si>
    <t>e4.bt4Sie überprüfen die Qualität von internen und externen Medienbeiträgen/-publikationen und leiten bei Bedarf korrigierende Massnahmen ein.</t>
  </si>
  <si>
    <t>c3.nmi.ük1Sie erklären die typischen Schritte im Beschaffungsprozess ihres Betriebes.</t>
  </si>
  <si>
    <t>c3.nmi.ük2Sie erklären die verschiedenen Beschaffungsarten.</t>
  </si>
  <si>
    <t>c3.nmi.ük3Sie erläutern die wichtigsten Rohmaterialien und deren Eigenschaften ihrer Branche.</t>
  </si>
  <si>
    <t>c3.nmi.ük4Sie beschreiben die für ihre Branche wichtigsten Umwelt- und Nachhaltigkeitslabels.</t>
  </si>
  <si>
    <t>c3.nmi.ük5Sie erklären die wichtigsten Verarbeitungshilfsstoffe, Halbfabrikate, Fertigfabrikate und Betriebsmittel ihrer Branche.</t>
  </si>
  <si>
    <t>c3.nmi.ük6Sie recherchieren nach Beschaffungsmärkten für die Einkaufsartikel ihres Betriebes nach ökonomischen und ökologischen Bewertungskriterien.</t>
  </si>
  <si>
    <t>c3.nmi.ük7Sie erklären die Importbestimmungen und Verzollungsmodalitäten für Einkaufsbestellungen.</t>
  </si>
  <si>
    <t>c3.nmi.ük8Sie erläutern das Produktplanungssystem ihres Betriebes.</t>
  </si>
  <si>
    <t>c3.nmi.bt6Sie bearbeiten Produktbestellungen von Lager- und Auftragsartikeln fristgerecht.</t>
  </si>
  <si>
    <t>c3.nmi.bt7Sie ermitteln die Warenverfügbarkeit und erstellen bei Bedarf einen Produktionsauftrag.</t>
  </si>
  <si>
    <t>c3.nmi.bt8Sie koordinieren den Transport mit den notwendigen Lieferdokumenten.</t>
  </si>
  <si>
    <t>c3.nmi.bt9Sie informieren Kunden über Fehllieferungen und planen entsprechende Nachlieferungen.</t>
  </si>
  <si>
    <t>c3.nmi.ük8Sie zeigen den Bestellprozess ihres Betriebes und die dazugehörigen Dokumente auf.</t>
  </si>
  <si>
    <t>c3.nmi.ük9Sie erklären verschiedene Lagerarten ihrer Branche auf und ermitteln die Lagerkennzahlen.</t>
  </si>
  <si>
    <t>c3.nmi.ük10Sie erläutern die Vor- und Nachteile sowie Besonderheiten der wichtigsten Transportmittel.</t>
  </si>
  <si>
    <t>c3.nmi.ük11Sie bestimmen für die Produkte ihres Betriebes das geeignete Transportmittel und begründen ihre Wahl.</t>
  </si>
  <si>
    <t>c3.nmi.ük12Sie vergleichen die Umwelt- und Klimaverträglichkeit verschiedener Transportmittel anhand von Kennzahlen.</t>
  </si>
  <si>
    <t>c3.nmi.bt10Sie erstellen Produktionsaufträge für Exportkunden.</t>
  </si>
  <si>
    <t>c3.nmi.bt11Sie erstellen die notwendigen Transport- und Zolldokumente unter Berücksichtigung der Zoll-Tarife, länderspezifischen Vorgaben und internationalen Handelsklauseln.</t>
  </si>
  <si>
    <t>c3.nmi.bt12Sie koordinieren den Bestellablauf mit den internen Stellen und dem Exportkunden transparent.</t>
  </si>
  <si>
    <t>c3.nmi.ük12Sie stellen die Bedeutung des Aussenhandels für ihren Betrieb und ihre Branche übersichtlich dar</t>
  </si>
  <si>
    <t>c3.nmi.ük13Sie beschreiben den Nutzen der Freihandelsabkommen für den Import und Export von Gütern ihrer Branche.</t>
  </si>
  <si>
    <t>c3.nmi.ük14Sie nennen die rechtlichen Grundlagen der Zollbestimmungen und Zolltarife.</t>
  </si>
  <si>
    <t>c3.nmi.ük15Sie erklären die wichtigsten Zolltarife für ihren Betrieb.</t>
  </si>
  <si>
    <t>c3.nmi.ük16Sie erstellen und beschaffen die notwendigen Zollpapiere und Ursprungsnachweise.</t>
  </si>
  <si>
    <t>c3.nmi.ük17Sie erklären die Hauptfunktionen der internationalen Handelsklauseln.</t>
  </si>
  <si>
    <t>c3.nmi.ük18Sie planen einen Exporttransport mit den wichtigsten Transportmitteln.</t>
  </si>
  <si>
    <t>c4 Marketing- und Kommunikationsaktivitäten umsetzen</t>
  </si>
  <si>
    <t>c4.bt1Sie kommunizieren mit allen betriebsinternen und externen Anspruchsgruppen über alle Kanäle gemäss den betrieblichen Informations- und Kommunikationsvorgaben.</t>
  </si>
  <si>
    <t>c4.bt2Sie kommunizieren mit allen betriebsinternen und externen Anspruchsgruppen mündlich und schriftlich in der regionalen Landessprache oder in einer Fremdsprache.</t>
  </si>
  <si>
    <t>c4.bt3Sie hinterfragen ihr persönliches Kommunikationsverhalten gegenüber betriebsinternen und externen Anspruchsgruppen und leiten geeignete Verbesserungsmassnahmen ab.</t>
  </si>
  <si>
    <t>c4.bt4Sie informieren sich über Entwicklungen im Kommunikationsbereich und erarbeiten passende Vorschläge für ihren Betrieb.</t>
  </si>
  <si>
    <t>c4.bt5Sie testen den Einsatz neuer Kommunikationsmittel und -formen.</t>
  </si>
  <si>
    <t>c4.bt6Sie unterstützen die Planung und die Koordination von Marketing- und Kommunikationsaktivitäten über verschiedene Kanäle in ihrem Arbeitsbereich zielgruppenorientiert.</t>
  </si>
  <si>
    <t>c4.nmi.bt1Sie erarbeiten geeignete Verkaufsförderungsmassnahmen für die Produkte ihres Betriebes für unterschiedliche Anspruchsgruppen.</t>
  </si>
  <si>
    <t>c4.nmi.bt2Sie wenden das CI/CD ihres Betriebes bei der Erstellung von Verkaufsförderungsunterlagen oder anderen Dokumenten an.</t>
  </si>
  <si>
    <t>c4.nmi.ük1Sie zeigen passende Verkaufsförderungsmassnahmen ihrer Branche auf.</t>
  </si>
  <si>
    <t>c4.nmi.ük2Sie erläutern das Corporate Identity (CI)/Corporate Design (CD) ihres Betriebes bei der Erstellung von Verkaufsförderungsunterlagen.</t>
  </si>
  <si>
    <t>c4.nmi.ük3Sie erklären die wesentlichen Merkmale für die Erstellung eines Briefings für externe Firmen.</t>
  </si>
  <si>
    <t>c4.nmi.ük4Sie präsentieren Produktvorstellungen mit geeigneten Präsentationstechniken zielgruppenorientiert.</t>
  </si>
  <si>
    <t>c4.nmi.ük5Sie interpretieren Kundenwünsche und leiten daraus geeignete Verkaufsförderungsmassnahmen ab.</t>
  </si>
  <si>
    <t>c4.nmi.ük6Sie erläutern die Grundlagen des Nachhaltigkeitsmarketings.</t>
  </si>
  <si>
    <t>c4.nmi.bt3Sie bearbeiten unterschiedliche Sponsoringsanfragen, indem sie Anfragen entgegennehmen, diese selbständig bearbeiten und bei Bedarf Rücksprache mit den zuständigen Stellen nehmen.</t>
  </si>
  <si>
    <t>c4.nmi.bt4Sie organisieren den Versand oder die Abholung von Naturalspenden fristgerecht.</t>
  </si>
  <si>
    <t>c4.nmi.ük6Sie erläutern den Sinn und Zweck von Sponsoring als Marketing.</t>
  </si>
  <si>
    <t>c4.nmi.ük7Sie erklären die wesentlichen Schritte für den Produktversand.</t>
  </si>
  <si>
    <t>c4.nmi.ük8Sie präsentieren sinnvolle Gegenleistungen für Sponsoringanfragen zielgruppenorientiert.</t>
  </si>
  <si>
    <t>c4.nmi.ük9Sie erarbeiten optimale Produktplatzierungen an Sponsoringanlässen.</t>
  </si>
  <si>
    <t>c4.nmi.bt5Sie organisieren interne oder externe Produktdegustationen.</t>
  </si>
  <si>
    <t>c4.nmi.bt6Sie organisieren ihre Firmenauftritte an Messen und Events gemeinsam mit der Marketingleitung und dem Produktmanagement.</t>
  </si>
  <si>
    <t>c4.nmi.ük10Sie präsentieren kreative Ideen für Produktplatzierungen bei Firmenauftritten.</t>
  </si>
  <si>
    <t>c4.nmi.ük11Sie erklären interne Degustationsformulare und leiten Konsequenzen aus den Ergebnissen ab.</t>
  </si>
  <si>
    <t>c4.nmi.ük12Sie zeigen unterschiedliche Möglichkeiten in der Sortimentsgestaltung zielgruppenorientiert auf.</t>
  </si>
  <si>
    <t>c4.nmi.ük13Sie präsentieren Aktivierungsmassnahmen zielgruppenorientiert.</t>
  </si>
  <si>
    <t>c4.nmi.ük14Sie erklären Personalrichtlinien mit Arbeitszeiteinteilung an Messen und Events.</t>
  </si>
  <si>
    <t>c4.nmi.ük15Sie beschreiben Massnahmen, um die Umwelt- und Klimabelastung von Messen und Events zu reduzieren.</t>
  </si>
  <si>
    <t>c5 Finanzielle Vorgänge betreuen und kontrollieren</t>
  </si>
  <si>
    <t>c5.bt1Sie erstellen für Anlässe, Teilprojekte und weitere Aufträge Budgets sowie Abrechnungen über effektive Kosten und Erträge.</t>
  </si>
  <si>
    <t>c5.bt2Sie erkennen Abweichungen von Budget- und effektiven Kosten sowie Erträgen und schlagen den zuständigen Stellen rechtzeitig Massnahmen vor.</t>
  </si>
  <si>
    <t>c5.bt3Sie bearbeiten Rechnungen und leiten sie an die zuständigen Stellen weiter.</t>
  </si>
  <si>
    <t>c5.bt4Sie handeln gemäss den finanziellen Rahmenbedingungen kostenbewusst.</t>
  </si>
  <si>
    <t>c5.bt5Sie prüfen die finanziellen Vorgänge in ihrem Arbeitsbereich auf Unklarheiten, Fehler, kritische Situationen sowie Plausibilität und korrigieren sie nach Absprache mit der vorgesetzten Stelle.</t>
  </si>
  <si>
    <t>Handlungskompetenzbereich a</t>
  </si>
  <si>
    <t>Handlungskompetenzbereich c</t>
  </si>
  <si>
    <t>Handlungskompetenzbereich e</t>
  </si>
  <si>
    <t>Leistungsziele</t>
  </si>
  <si>
    <t>Hinweise Handlungssimulation:</t>
  </si>
  <si>
    <t>Sie haben 20 Minuten Zeit, um die untenstehenden Aufgaben zu erledigen.</t>
  </si>
  <si>
    <t xml:space="preserve">Aufgabenstellung Handlungssimulation: </t>
  </si>
  <si>
    <t>1) 
Erstellen Sie eine schriftliche Einladung für diesen Berufserlebnistag. Diese Einladung soll auf den Tag in attraktiver Art und Weise aufmerksam machen. Bei der Gestaltung der Form sind Sie frei.
Beschreiben Sie in dieser Einladung auch die Bereiche Ihres Betriebs, die an diesem Event eine Rolle spielen werden. 
2) 
An diesem Tag werden verschiedene Personen am Anlass mitwirken. Diese Personen erfüllen vielfältige Aufgaben und tragen unterschiedliche Verantwortungen, damit der Tag reibungslos über die Bühne geht. 
Erstellen Sie das Tagesprogramm mit den personellen Verantwortlichkeiten für diesen Anlasses. Dieses Programm soll anschliessend allen beteiligten Personen zur Verfügung gestellt werden, damit alle wissen, wer für was zuständig ist.</t>
  </si>
  <si>
    <t>Zusatzmaterialien Handlungssimulation:</t>
  </si>
  <si>
    <t>Geprüfte Handlungskompetenzen (HK):</t>
  </si>
  <si>
    <t>Geprüfte Leistungsziele (LZ):</t>
  </si>
  <si>
    <t>Handlungskompetenzen auswählen (pro HKB min. 1 / max 3). 
Eintrag löschen mit "Delete"-Taste.</t>
  </si>
  <si>
    <t>Leistungsziele auswählen (pro HK min. 1 / max. 3). 
Eintrag löschen mit "Delete"-Taste.</t>
  </si>
  <si>
    <t>HKB A</t>
  </si>
  <si>
    <t>HKB C</t>
  </si>
  <si>
    <t>HKB E</t>
  </si>
  <si>
    <t>Kandidat:in
Vorname Name:</t>
  </si>
  <si>
    <t>Kandidat:in
Ausbildungsbetr.:</t>
  </si>
  <si>
    <r>
      <rPr>
        <b/>
        <sz val="11"/>
        <color theme="1"/>
        <rFont val="Aptos Narrow"/>
        <family val="2"/>
        <scheme val="minor"/>
      </rPr>
      <t>Skala</t>
    </r>
    <r>
      <rPr>
        <sz val="11"/>
        <color theme="1"/>
        <rFont val="Aptos Narrow"/>
        <family val="2"/>
        <scheme val="minor"/>
      </rPr>
      <t xml:space="preserve"> =&gt; Detaillierte Erklärungen zur Skala sind im Register 0_Deckblatt und Anleitung zu finden.
3 Punkte: Die Fragestellung wurde umfassend bearbeitet. Alle verlangten Aspekte wurden qualitativ gut bis sehr gut behandelt.
2 Punkte: Die Antwort zeigt kleinere Abweichungen zur umfassenden Lösung. 
1 Punkt: Die Antwort zeigt grössere Abweichungen zur umfassenden Lösung. 
0 Punkte: Die Antwort ist unbrauchbar und weicht ganz oder teilweise von der umfassenden Antwort ab.</t>
    </r>
  </si>
  <si>
    <t>HKB</t>
  </si>
  <si>
    <t>zu beurteilende Leitfragen</t>
  </si>
  <si>
    <t>Punkte 
0-3</t>
  </si>
  <si>
    <r>
      <t xml:space="preserve">Begründung der Abzüge
</t>
    </r>
    <r>
      <rPr>
        <sz val="10"/>
        <color theme="1"/>
        <rFont val="Arial"/>
        <family val="2"/>
      </rPr>
      <t>(jegliche Abzüge müssen schriftlich begründet werden)</t>
    </r>
    <r>
      <rPr>
        <b/>
        <sz val="10"/>
        <color theme="1"/>
        <rFont val="Arial"/>
        <family val="2"/>
      </rPr>
      <t/>
    </r>
  </si>
  <si>
    <t xml:space="preserve">HKB A </t>
  </si>
  <si>
    <t>Anspruchgruppen einbeziehen</t>
  </si>
  <si>
    <t xml:space="preserve">Leitfrage:   Bezieht die kand. Person die relevanten Anspruchgruppen ein? </t>
  </si>
  <si>
    <t>- Die relevanten Anspruchsgruppen sind einbezogen.</t>
  </si>
  <si>
    <t>Auftrag korrekt erbringen</t>
  </si>
  <si>
    <t>Leitfrage:   Erbringt die kand. Person  die Handlung im Sinne des erteilten Auftrags fachlich korrekt?</t>
  </si>
  <si>
    <t>- Ergebnis ist inhaltlich fachlich korrekt.
- Ergebnis ist sprachlich korrekt. 
- Ergebnis ist bezogen auf die Ausgangslage (Ausgangssituation) angemessen.</t>
  </si>
  <si>
    <t>Arbeitsprozess koordinierern</t>
  </si>
  <si>
    <t>Leitfrage:   Koordiniert die kand. Person den Arbeitsprozess nachvollziebar?</t>
  </si>
  <si>
    <t>- Ressourcen (Zeit, Räume, Personal) sind eingeplant.
- Anforderungen der Anspruchsgruppen sind berücksichtigt.</t>
  </si>
  <si>
    <t>Fachsprache verwenden</t>
  </si>
  <si>
    <t>Leitfrage:   Verwendet die kand. Person die Fachsprache angemessen?</t>
  </si>
  <si>
    <t xml:space="preserve">- Fachsprache wird im Kontext korrekt verwendet. </t>
  </si>
  <si>
    <t>Hilfsmittel und Technologien verwenden</t>
  </si>
  <si>
    <t>Leitfrage:   Verwendet die kand. Person die Hilfsmittel/Technologien bezogen auf den Auftrag angemessen?</t>
  </si>
  <si>
    <t xml:space="preserve">- Für den Auftrag passende Softwareprogramme werden eingesetzt. 
- Die gewählten Softwareprogramme werden fachlich korrekt angewendet. 
- Die gewählten Softwareprogramme werden effizient angewendet. </t>
  </si>
  <si>
    <t>Informationsquellen und Daten nutezn</t>
  </si>
  <si>
    <t>Leitfrage:   Nutzt die kand. Person die Informationsquellen/Daten bezogen auf den Auftrag angemessen?</t>
  </si>
  <si>
    <t>- Es werden die für die Auftragsbearbeitung relevanten Informationen/Daten ausgewählt.
- Die ausgewählten Informationen/Daten werden im Auftrag fachgerecht verarbeitet.</t>
  </si>
  <si>
    <t xml:space="preserve">Ergebnis aufbereiten </t>
  </si>
  <si>
    <t xml:space="preserve">Leitfrage:   Bereitet die kand. Person das Ergebnis des Auftrages zielgruppengerecht auf? </t>
  </si>
  <si>
    <t>- Die Sprache ist der Zielgruppe angemessen.
- Bilder und/oder Grafiken sind passend eingesetzt. 
- Das Ergebnis ist für die Zielgruppe passend aufbereitet.</t>
  </si>
  <si>
    <t>Punkte:</t>
  </si>
  <si>
    <t>von total möglichen Punkten:</t>
  </si>
  <si>
    <t>Fallb:</t>
  </si>
  <si>
    <t>Die Verbereitung dauert 5 Minuten.</t>
  </si>
  <si>
    <t>Im Fachgespräch diskutieren Sie mit der Expertin oder dem Experten über die von Ihnen ausgeführten Aufträge sowie über verschiedene Aspekte des übergeordneten Falls. Bereiten Sie sich gedanklich auf das Fachgespräch vor. Sie dürfen sich Notizen machen und diese während des Fachgesprächs verwenden.</t>
  </si>
  <si>
    <t>a1Kaufmännische Kompetenzentwicklung überprüfen und weiterentwickeln</t>
  </si>
  <si>
    <t>a3Kaufmännische Aufträge entgegennehmen und bearbeiten</t>
  </si>
  <si>
    <t>HKB B</t>
  </si>
  <si>
    <t>b1In unterschiedlichen Teams zur Bearbeitung kaufmännischer Aufträge zusammenarbeiten und kommunizieren</t>
  </si>
  <si>
    <t>b1.bt1Sie arbeiten mit allen Teammitgliedern situationsgerecht zusammen.</t>
  </si>
  <si>
    <t>b2Schnittstellen in betrieblichen Prozessen koordinieren</t>
  </si>
  <si>
    <t>b2.bt3Sie koordinieren an den Schnittstellen zwischen allen Beteiligten mit kaufmännischen Hilfsmitteln.</t>
  </si>
  <si>
    <t>c4Marketing- und Kommunikationsaktivitäten umsetzen</t>
  </si>
  <si>
    <t>c5Finanzielle Vorgänge betreuen und kontrollieren</t>
  </si>
  <si>
    <t>c1Aufgaben und Ressourcen im kaufmännischen Arbeitsbereich planen, koordinieren und optimieren</t>
  </si>
  <si>
    <t>b1.bt2Sie kommunizieren mit allen Teammitgliedern in der regionalen Landessprache, in Englisch oder in einer zweiten Landessprache.</t>
  </si>
  <si>
    <t>b1.bt3Sie kommunizieren mit allen Teammitgliedern adressatengerecht.</t>
  </si>
  <si>
    <t>a2Netzwerke im kaufmännischen Bereich aufbauen und nutzen</t>
  </si>
  <si>
    <t>b1.bt4Sie sprechen Konfliktsituationen an und setzen sich für sachbezogene Lösungen ein.</t>
  </si>
  <si>
    <t>b1.bt5Sie reflektieren ihre Kommunikation und ihren Umgang mit den Teammitgliedern und leiten Optimierungsmassnahmen für die Zukunft ab.</t>
  </si>
  <si>
    <t>b1.bt6Sie setzen in ihren Aufträgen Vorgaben, Vereinbarungen und Termine um und leiten bei Abweichungen zeitgerecht Massnahmen ein.</t>
  </si>
  <si>
    <t>b2.bt1Sie arbeiten als Bindeglied mit unterschiedlichen Schnittstellenpartnern und Anspruchsgruppen effizient zusammen über unterschiedliche Kanäle.</t>
  </si>
  <si>
    <t>b2.bt2Sie schätzen die Bedürfnisse und Anliegen der verschiedenen Anspruchsgruppen an den Schnittstellen ein und leiten zweckmässige Arbeitsschritte systematisch ab.</t>
  </si>
  <si>
    <t>c2Kaufmännische Unterstützungsprozesse koordinieren und umsetzen</t>
  </si>
  <si>
    <t>b2.bt4Sie kommunizieren und dokumentieren als Bindeglied anspruchsvolle technische und fachliche Inhalte gegenüber internen und externen Schnittstellenbeteiligten adressatengerecht.</t>
  </si>
  <si>
    <t>b2.bt5Sie wenden im Geschäftsverkehr die betrieblichen und gesellschaftlichen Regeln, Usanzen und Vorgaben an.</t>
  </si>
  <si>
    <t>b2.bt6Sie reflektieren ihre Schnittstellenkoordination und schlagen den zuständigen Stellen Optimierungsmassnahmen vor.</t>
  </si>
  <si>
    <t>b2.bt7Sie arbeiten mit den Fachverantwortlichen konstruktiv zusammen.</t>
  </si>
  <si>
    <t>b2.nmi.bt1Sie setzen die für ihren Arbeitsbereich notwendigen gesetzlichen Grundlagen um.</t>
  </si>
  <si>
    <t>b2.nmi.bt2Sie setzen die betrieblichen Richtlinien (mindestens in den Bereichen Arbeitssicherheit, Hygienevorgaben, interne und externe Regulierungen und Compliance-Richtlinien, Hausordnung) im Rahmen ihrer täglichen Arbeit um.</t>
  </si>
  <si>
    <t>b2.nmi.bt3Sie setzen gezielt die betrieblichen Vorgaben zur Nachhaltigkeit um.</t>
  </si>
  <si>
    <t>b2.nmi.bt4Sie wenden beim Umgang mit sämtlichen Informationen die rechtlichen Vorgaben, die Datenschutzrichtlinien sowie die Regeln der Schweigepflicht an.</t>
  </si>
  <si>
    <t>b2.nmi.üK1Sie erläutern die relevanten rechtlichen Grundlagen in der Lebensmittelbranche und die dazugehörigen lebensmittelrechtlichen Gesetze und Vorschriften.</t>
  </si>
  <si>
    <t>b2.nmi.üK2Sie erklären die gesetzlichen Anforderungen für Zertifizierungen und Labels ihrer Branche.</t>
  </si>
  <si>
    <t>b2.nmi.üK3Sie erläutern die Besonderheiten bezüglich Arbeitssicherheit und Gesundheitsschutz (Hygienestandards) in ihrer Branche.</t>
  </si>
  <si>
    <t>b2.nmi.üK4Sie erklären aktuelle politische Vorstösse in ihrer Branche.</t>
  </si>
  <si>
    <t>b2.nmi.üK5Sie erläutern regulatorische Institutionen ihrer Branche.</t>
  </si>
  <si>
    <t>b2.nmi.üK6Sie erläutern Nachhaltigkeitstrends und –richtlinien ihrer Branche.</t>
  </si>
  <si>
    <t>c3Betriebliche Prozesse dokumentieren, koordinieren und umsetzen</t>
  </si>
  <si>
    <t>b2.nmi.üK7Sie erläutern die Relevanz von Datenschutzrichtlinien.</t>
  </si>
  <si>
    <t>b3In wirtschaftlichen Fachdiskussionen mitdiskutieren</t>
  </si>
  <si>
    <t xml:space="preserve">b3.bt1Sie bringen sich in wirtschaftlichen Fachdiskussionen mit Arbeitskolleg/innen zu Themen der Ethik, Moral, Technologie, Ökologie, Nachhaltigkeit sowie des Rechts differenziert ein. </t>
  </si>
  <si>
    <t>b3.bt2Sie recherchieren Wissenslücken aus Fachdiskussionen in unterschiedlichen Informationsquellen.</t>
  </si>
  <si>
    <t>b3.bt3Sie überprüfen die Qualität und die Seriosität ihrer Rechercheergebnisse kritisch.</t>
  </si>
  <si>
    <t>b3.bt4Sie leiten aus aktuellen globalen wirtschaftlichen Entwicklungen für ihren Betrieb und dessen Wirtschaftszweig Schlussfolgerungen ab.</t>
  </si>
  <si>
    <t>b3.bt5Sie argumentieren in Fachdiskussionen die spezifische Interessenslage des Betriebs gegenüber verschiedenen Anspruchsgruppen sachlich und überzeugend.</t>
  </si>
  <si>
    <t>b3.nmi.bt1Sie erläutern das Produkt- und Dienstleistungsangebot ihres Betriebs gegenüber unterschiedlichen Anspruchsgruppen differenziert.</t>
  </si>
  <si>
    <t>b3.nmi.bt2Sie recherchieren über verschiedene Kanäle zu Innovationen, Trends und Entwicklungen in der Branche.</t>
  </si>
  <si>
    <t>b3.nmi.bt3Sie setzen ihre Marktkenntnisse in Fachgesprächen mit Kolleg/innen und Kund/innen situationsgerecht ein.</t>
  </si>
  <si>
    <t>b3.nmi.ük1Sie erklären die Produkte, wichtige Produktgruppen und dazugehörige Dienstleistungen von Nahrungsmittelbetrieben.</t>
  </si>
  <si>
    <t>b3.nmi.ük2Sie erläutern die wichtigsten Absatzmärkte und Beschaffungsmärkte für Produkte und Dienstleistungen der Branche Nahrungsmittelindustrie.</t>
  </si>
  <si>
    <t>b3.nmi.ük3Sie zeigen die wesentlichen branchenrelevanten Anspruchsgruppen und deren Hauptaufgaben auf.</t>
  </si>
  <si>
    <t>b3.nmi.ük4Sie nennen die wichtigsten Informationskanäle ihrer Branche.</t>
  </si>
  <si>
    <t>b3.nmi.ük5Sie erklären die wichtigsten Einflussfaktoren in ihre Branche.</t>
  </si>
  <si>
    <t>b3.nmi.ük6Sie erklären die aktuellen Innovationen, Trends und Entwicklungen in ihrer Branche.</t>
  </si>
  <si>
    <t>b3.nmi.ük7Sie leiten aus der allgemeinen Marktentwicklung und Trends in der Lebensmittelbranche Chancen und Gefahren für ihr Unternehmen ab.</t>
  </si>
  <si>
    <t>b4Kaufmännische Projektmanagementaufgaben ausführen und Teilprojekte bearbeiten</t>
  </si>
  <si>
    <t>b4.bt1Sie bearbeiten kleinere Arbeitspakete und Teilprojekte.</t>
  </si>
  <si>
    <t>b4.bt2Sie erstellen und bewirtschaften Arbeitsumgebungen für Teilprojekte.</t>
  </si>
  <si>
    <t>b4.bt3Sie erstellen für kleinere Projekte oder Teilprojekte einen Entwurf für Terminpläne.</t>
  </si>
  <si>
    <t>b4.bt4Sie kontrollieren den Projektverlauf anhand der projektspezifischen Vorgaben und informieren bei Abweichungen die Projektleitung und die im Projekt involvierten Personen.</t>
  </si>
  <si>
    <t>b5Betriebliche Veränderungsprozesse mitgestalten</t>
  </si>
  <si>
    <t>b5.bt1Sie informieren sich über betriebliche Neuerungen und Veränderungen und deren Bedeutung für ihren Tätigkeitsbereich.</t>
  </si>
  <si>
    <t>b5.bt2Sie analysieren die Auswirkungen der betrieblichen Veränderungen auf ihren Arbeitsbereich und schlagen Umsetzungsmassnahmen vor.</t>
  </si>
  <si>
    <t>b5.bt3Sie setzen neue betriebliche Massnahmen, Aufgaben, Verfahren oder Arbeitsweisen entsprechend den Vorgaben der vorgesetzten Stellen um.</t>
  </si>
  <si>
    <t>b5.bt4Sie fragen bei Unsicherheiten bezüglich betrieblichen Veränderungen bei der vorgesetzten Person nach.</t>
  </si>
  <si>
    <t>Handlungskompetenzbereich b</t>
  </si>
  <si>
    <r>
      <rPr>
        <b/>
        <sz val="11"/>
        <color theme="1"/>
        <rFont val="Aptos Narrow"/>
        <family val="2"/>
        <scheme val="minor"/>
      </rPr>
      <t xml:space="preserve">Skala </t>
    </r>
    <r>
      <rPr>
        <sz val="11"/>
        <color theme="1"/>
        <rFont val="Aptos Narrow"/>
        <family val="2"/>
        <scheme val="minor"/>
      </rPr>
      <t>=&gt; Detaillierte Erklärungen zur Skala sind im Register 0_Deckblatt und Anleitung zu finden.
3 Punkte: Die Fragestellung wurde umfassend bearbeitet. Alle verlangten Aspekte wurden qualitativ gut bis sehr gut behandelt.
2 Punkte: Die Antwort zeigt kleinere Abweichungen zur umfassenden Lösung. 
1 Punkt: Die Antwort zeigt grössere Abweichungen zur umfassenden Lösung. 
0 Punkte: Die Antwort ist unbrauchbar und weicht ganz oder teilweise von der umfassenden Antwort ab.</t>
    </r>
  </si>
  <si>
    <t>Vorgehensweise begründen</t>
  </si>
  <si>
    <t>Leitfrage: Begründet die kand. Person ihre Vorgehensweise  fachlich nachvollziehbar?</t>
  </si>
  <si>
    <t xml:space="preserve">- Herausforderungen werden aufgezeigt.
- Die Wahl der eingesetzten Hilfsmittel/Technologien wird nachvollziehbar begründet. </t>
  </si>
  <si>
    <t>Vorbereitete Miniaufträge/Fragen:</t>
  </si>
  <si>
    <t>1. Erläutern Sie mir, wieso Sie sich für diese spezifischen Programmpunkte entschieden haben.</t>
  </si>
  <si>
    <t>Gelungene Aspekte und Verbesserungspotenzial erläutern</t>
  </si>
  <si>
    <t>Leitfrage: Erläutert die kand. Person die gelungenen Aspekte und das Verbesserungspotenzial des Ergebnisses kritisch?</t>
  </si>
  <si>
    <t>- Gelungene Aspekte werden begründet.
- Verbesserungspotenzial wird begründet.</t>
  </si>
  <si>
    <t xml:space="preserve">1. Nun hat der Event dank Ihrer Planung und Organisation stattgefunden. 
2. Erklären Sie mir, welche Rückmeldungen Sie gezielt einholen würden, um den Tag auszuwerten?
3. Stellen Sie sich vor, Sie könnten den Event in einem Jahr nochmals planen: was würden Sie bei einem zukünftigen Event anders planen und wieso? </t>
  </si>
  <si>
    <t>Marktkenntnisse einsetzen</t>
  </si>
  <si>
    <t>Leitfrage: Setzt die kand. Person ihre Marktkenntnisse situationsgerecht ein?</t>
  </si>
  <si>
    <t>- Die wichtigsten Merkmale des Markts (z.B. Produktkategorie, geografischer Raum, 
   Marktstellung, Mitbewerber, Trends) werden genannt.</t>
  </si>
  <si>
    <t>1. Fassen Sie zusammen, welche Ausbildungsberufe in der Nahrungsmittelindustrie derzeit besonders gefragt sind. 
2. Zeigen Sie auf, wie Sie diese Ausbildungsberufe im Programm berücksichtigt haben.</t>
  </si>
  <si>
    <t>Vernetzungen und Abhängigkeiten erklären</t>
  </si>
  <si>
    <t>Leitfrage: Erklärt die kand. Person Vernetzungen und Abhängigkeiten korrekt?</t>
  </si>
  <si>
    <t xml:space="preserve">- Der Einbezug der verschiedenen Anspruchsgruppen und die damit verbundenen 
   Schnittstellen wird begründet. 
- Die verschiedenen Herausforderungen in Bezug auf Vernetzung und Abhängigkeiten 
   werden korrekt erklärt. </t>
  </si>
  <si>
    <t>1. Erläutern Sie, weshalb die Zusammenarbeit zwischen Produktion, HR und Marketing für diesen Tag so wichtig ist.
2. Nennen Sie drei interne Prozesse, die für diesen Tag zeitlich genau abgestimmt werden müssen.</t>
  </si>
  <si>
    <t>Nachvollziehbar argumentieren</t>
  </si>
  <si>
    <t>Leitgrage: Argumentiert die kand. Person im Fachgespräch nachvollziehbar?</t>
  </si>
  <si>
    <t>- Die Argumentation ist fachlich korrekt.
- Die Argumentation und der Auftritt sind überzeugend.</t>
  </si>
  <si>
    <t>1. Erklären Sie welche Rolle dieser Berufserlebnistag für Ihr Unternehmen bezüglich der Rekrutierung zukünftiger Fachkräfte spielt.</t>
  </si>
  <si>
    <t>Betriebswirtschaftliche Aspekte erklären</t>
  </si>
  <si>
    <t>Leitfrage: Erklärt die kand. Person betriebswirtschaftliche Aspekte?</t>
  </si>
  <si>
    <t xml:space="preserve">- Die anfallenden Aufwände (z.B. Finanzen, Personalressourcen, Material, Infrastruktur) 
   werden erläutert.  
- Mögliche Erträge (z.B. Image, Verkäufe) werden aufgezeigt. </t>
  </si>
  <si>
    <t>1. Nennen Sie fünf Kostenpunkte und Ressourcen, die für diesen Anlass anfallen.
2. Zählen Sie drei Nutzen auf, die sich aus betriebswirtschaftlicher Sicht aus dem Event ergeben.</t>
  </si>
  <si>
    <t>Marketing- und Kommunikationsmassnahme(n) aufbereiten</t>
  </si>
  <si>
    <t>Leitfrage: Zeigt die kand. Person mögliche Marketing- und Kommunikationsmassnahme(n) 
                   situationsbezogen auf?</t>
  </si>
  <si>
    <t xml:space="preserve">- Idee(n) für Marketing- und Kommunikationsmassnahme(n) wird/werden genannt. 
- Nutzen der Marketing- und Kommunikationsmassnahme(n) wird erläutert. </t>
  </si>
  <si>
    <t>1. Vergleichen Sie zwei Kommunikationskanäle, die sich für die Einladung zu diesem Event am besten geeignet mit jeweils einem Vor- und Nachteil.</t>
  </si>
  <si>
    <t xml:space="preserve">Hinweise Critical Incident: </t>
  </si>
  <si>
    <t xml:space="preserve">Für die Bearbeitung des Critical Incident haben Sie 10 Minuten Zeit. Lesen Sie die Fallbeschreibung und die Aufgabenstellung und setzen Sie die Aufgabenstellung direkt um. </t>
  </si>
  <si>
    <t>Fallbeschreibung Critcal Incident:</t>
  </si>
  <si>
    <t>15 Minuten vor Beginn der offiziellen Eröffnungspräsentation treffen die ersten Gäste im grossen Sitzungszimmer ein – darunter auch die involvierten Mitarbeitenden und die externen Gäste. Beim letzten Technik-Check stellen Sie fest, dass der Beamer trotz Stromzufuhr und korrektem Anschluss nicht funktioniert. Die Präsentation ist zentral für den Auftakt des Berufserlebnistags und enthält wichtige Informationen über das Unternehmen und den Ablauf des Tages.
Sie sind als Hauptverantwortliche/r für die Organisation des Events eingeteilt. Der Support aus der IT kann erst in 15 Minuten vor Ort sein. Einige Gäste haben bereits Platz genommen und warten gespannt. Alle erwarten einen professionellen Start und einen souveränen Umgang mit der Situation.</t>
  </si>
  <si>
    <t>Aufgabenstellung Critical Incident:</t>
  </si>
  <si>
    <t xml:space="preserve">Wie überbrücken Sie die Zeit, bis der IT Support eintrifft? 
Wie kommunizieren Sie die Situation gegenüber den Gästen?
Und wie stellen Sie sicher, dass der positive Eindruck gewahrt bleibt?
Benennen Sie drei Punkte, die wichtig sind, damit der positive Eindruck gewahrt bleibt. </t>
  </si>
  <si>
    <t>HKB D</t>
  </si>
  <si>
    <t>d1Anliegen von Kunden oder Lieferanten entgegennehmen</t>
  </si>
  <si>
    <t>d1.nmi.bt2Sie organisieren Raumplanungen und bereiten die Räumlichkeiten vor.</t>
  </si>
  <si>
    <t>d1.nmi.ük5Sie erläutern geeignete Verhaltensweisen im Umgang mit unterschiedlichen Kunden</t>
  </si>
  <si>
    <t>Auf unerwartete Eriegnisse oder Störungen reagieren</t>
  </si>
  <si>
    <t>Leitfrage: Reagiert die kand. Person angemessen auf unerwartete Ereignisse oder Störungen?</t>
  </si>
  <si>
    <t>- Die Bearbeitung/Reaktion ist verhältnismässig.
- Die Bearbeitung/Reaktion ist fachlich korrekt. 
- Die Bearbeitung/Reaktion geschieht ruhig und ohne Panik/Hektik (Ruhe bewahren, kühlen Kopf 
   bewahren, keine Panik/Hektik).</t>
  </si>
  <si>
    <t>Vorbereitete Miniaufträge/Fragen</t>
  </si>
  <si>
    <t>Kunden- oder Lieferantenbeziehungen gestalten</t>
  </si>
  <si>
    <t>Leitfrage: Gestaltet die kand. Person die Kunden- oder Lieferantenbeziehung professionell?</t>
  </si>
  <si>
    <t>- Die Bearbeitung/Reaktion ist kundenorientiert.
- Es wird empathisch kommuniziert.
- Die Kommunikation ist klar/transparent</t>
  </si>
  <si>
    <t>Vorgeschlagene Lösung reflektieren</t>
  </si>
  <si>
    <t>Leitfrage: Reflektiert die kand. Person die vorgeschlagene Lösung?</t>
  </si>
  <si>
    <t>- Die Reflexion ist nachvollziehbar.
- Mögliche Alternativen werden aufgezeigt.
- Chancen und Risiken werden benannt.</t>
  </si>
  <si>
    <t xml:space="preserve">1. Erklären Sie, was ihnen gut gelungen ist. 
2. Zeigen Sie auf, was Sie hätten besser machen können. 
3. Benennen Sie mögliche Konsequenzen für den weiteren Tagesablauf. </t>
  </si>
  <si>
    <t xml:space="preserve">erreichte Punkte </t>
  </si>
  <si>
    <t>maximal mögliche Punkte</t>
  </si>
  <si>
    <t>A: Handeln in agilen Arbeits- und Organisationsformen</t>
  </si>
  <si>
    <t>Prüfungsteil 1</t>
  </si>
  <si>
    <t>Prüfungsteil 2</t>
  </si>
  <si>
    <t>B: Interagieren in einem vernetzten Arbeitsumfeld</t>
  </si>
  <si>
    <t>C: Koordinieren von unternehmerischen Arbeitsprozessen</t>
  </si>
  <si>
    <t>D: Gestalten von Kunden- oder Lieferantenbeziehungen</t>
  </si>
  <si>
    <t>Prüfungsteil 3</t>
  </si>
  <si>
    <t xml:space="preserve">E: Einsetzen von Technologien der digitalen Arbeitswelt </t>
  </si>
  <si>
    <t>Total</t>
  </si>
  <si>
    <t>Kontrolle Total</t>
  </si>
  <si>
    <t>Gesamtnote</t>
  </si>
  <si>
    <t>Unterschriften</t>
  </si>
  <si>
    <t>Ort, Datum</t>
  </si>
  <si>
    <t>d1.bt1Sie beantworten Kunden- oder Lieferantenanfragen über alle Kommunikationskanäle zu Produkten und Dienstleistungen des Betriebs zeitnah.</t>
  </si>
  <si>
    <t>d1.bt2Sie gehen auf die Anliegen der Kund/innen oder Lieferant/innen ein.</t>
  </si>
  <si>
    <t>d1.bt3Sie erfassen die Kunden- oder Lieferantenanliegen.</t>
  </si>
  <si>
    <t>d1.bt4Sie leiten bei Bedarf die Anliegen der Kund/innen oder Lieferant/innen an die zuständige Stelle weiter.</t>
  </si>
  <si>
    <t>d1.bt5Sie deuten verbale und nonverbale Signale der Kund/innen oder Lieferant/innen und leiten geeignete Massnahmen ab.</t>
  </si>
  <si>
    <t>d1.bt6Sie führen erste Abklärungen der Kundenbedürfnisse durch.</t>
  </si>
  <si>
    <t>d1.bt7Sie stellen den Informationsfluss zu Kund/innen oder Lieferant/innen zeitnah sicher.</t>
  </si>
  <si>
    <t>d1.bt8Sie kommunizieren mit Kund/innen oder Lieferant/innen mündlich und schriftlich in der regionalen Landessprache oder in einer Fremdsprache.</t>
  </si>
  <si>
    <t>d1.nmi.bt1Sie empfangen und betreuen betriebsinterne und externe Personen im Unternehmen situationsgerecht und leiten sie bei Bedarf weiter an die zuständigen Stellen.</t>
  </si>
  <si>
    <t>d1.nmi.bt3Sie organisieren Betriebsbesichtigungen oder geben über andere Kanäle Auskunft über die Produktionsprozesse.</t>
  </si>
  <si>
    <t>d1.nmi.bt4Sie präsentieren die Produkte des Betriebe</t>
  </si>
  <si>
    <t>d1.nmi.bt5Sie begleiten die Einarbeitung neuer Produktionsmitarbeitenden, indem sie ein Einführungsprogramm erstellen und die relevanten Voraussetzungen für den Arbeitsbeginn schaffen.</t>
  </si>
  <si>
    <t>d1.nmi.ük1Sie erklären die Herstellungsprozesse für die Produkte ihres Betriebes.</t>
  </si>
  <si>
    <t>d1.nmi.ük2Sie erläutern die Zutrittsbestimmungen für die Nahrungsmittelbetriebe.</t>
  </si>
  <si>
    <t>d1.nmi.ük3Sie erklären die betriebsinternen Abläufe für Besucher und externes technisches Personal.</t>
  </si>
  <si>
    <t>d1.nmi.ük4Sie zeigen auf, wie neue Mitarbeitende gemäss den Hygienebestimmungen ihres Unternehmens in die Produktion eingeführt werden.</t>
  </si>
  <si>
    <t>d1.nmi.ük6Sie präsentieren Produktvorstellungen mit geeigneten Marketinginstrumenten wirkungsvoll.</t>
  </si>
  <si>
    <t>d1.nmi.ük7Sie planen den Ablauf für Betriebsbesichtigungen.</t>
  </si>
  <si>
    <t>d1.nmi.bt1Sie bearbeiten Kundenrückmeldungen und Beanstandungen auf unterschiedlichen Kanälen kundenfreundlich.</t>
  </si>
  <si>
    <t>d1.nmi.bt2Sie dokumentieren die Beanstandungen in den entsprechenden Systemen.</t>
  </si>
  <si>
    <t>d1.nmi.bt3Sie organisieren die Warenrücknahme, allfällige Nachlieferungen und das Erstellen von Gutschriften.</t>
  </si>
  <si>
    <t>d1.nmi.ük1Sie erklären das Qualitätsmanagementsystem ihres Betriebes.</t>
  </si>
  <si>
    <t>d1.nmi.ük2Sie analysieren die wichtigsten sensorischen Eigenschaften der Produkte ihrer Branche.</t>
  </si>
  <si>
    <t>d1.nmi.ük3Sie erläutern mögliche Gründe für Qualitätsabweichungen und deren Konsequenzen.</t>
  </si>
  <si>
    <t>d1.nmi.ük4Sie analysieren Beanstandungen und leiten daraus Massnahmen zur Verbesserung ab.</t>
  </si>
  <si>
    <t>d1.nmi.ük5Sie erarbeiten für Reklamationen kundenorientierte Lösungen.</t>
  </si>
  <si>
    <t>d1.nmi.ük6Sie analysieren Produktfeedbackformulare und leiten daraus Verbesserungsmassnahmen ab.</t>
  </si>
  <si>
    <t>d2Informations- und Beratungsgespräche mit Kunden oder Lieferanten führen</t>
  </si>
  <si>
    <t>d2.bt1Sie führen strukturierte Informations- und Beratungsgespräche mit Kund/innen oder Lieferant/innen über unterschiedliche Kanäle.</t>
  </si>
  <si>
    <t>d2.bt2Sie klären Bedürfnisse von Kund/innen oder Lieferant/innen umfassend ab.</t>
  </si>
  <si>
    <t>d2.bt3Sie schaffen eine vertrauensvolle Gesprächsatmosphäre.</t>
  </si>
  <si>
    <t>d2.bt4Sie bieten den Kund/innen oder Lieferanten auf der Basis der Bedürfnisabklärung sinnvolle Produkte und Dienstleistungen an.</t>
  </si>
  <si>
    <t>d2.bt5Sie präsentieren Lösungsvorschläge überzeugend.</t>
  </si>
  <si>
    <t>d2.bt6Sie nehmen Einwände von Kund/innen oder Lieferant/innen ernst und argumentieren sach- und lösungsorientiert.</t>
  </si>
  <si>
    <t>d2.bt7Sie führen Informations- und Beratungsgespräche mit Kund/innen oder Lieferant/innen in der regionalen Landessprache oder in einer Fremdsprache.</t>
  </si>
  <si>
    <t>d2.bt8Sie analysieren ihre Informations- und Beratungsgespräche unter Einbezug der Kunden- oder Lieferantenreaktionen und leiten Optimierungen für ihre zukünftigen Informations- und Beratungsgespräche ab.</t>
  </si>
  <si>
    <t>d2.nmi.bt1Sie bearbeiten Produktanfragen von Kunden und Endkonsumenten.</t>
  </si>
  <si>
    <t>d2.nmi.bt2Sie erstellen Produktofferten in Zusammenarbeit mit den internen Schnittstellen.</t>
  </si>
  <si>
    <t>d2.nmi.bt3Sie organisieren den Versand von Musterprodukten.</t>
  </si>
  <si>
    <t>d2.nmi.bt4Sie bereiten das Verkaufsgespräch in Zusammenarbeit mit dem Verkauf vor.</t>
  </si>
  <si>
    <t>d2.nmi.bt5Sie interpretieren Umsatz- und Absatzwertungen sowie Marktdaten der Kunden.</t>
  </si>
  <si>
    <t>d2.nmi.ük1Sie erstellen Verkaufskalkulationen für Produkte ihrer Branche.</t>
  </si>
  <si>
    <t>d2.nmi.ük2Sie zeigen den Ablauf von Musterversänden sowie kritische Punkte und mögliche Lösungen auf.</t>
  </si>
  <si>
    <t>d2.nmi.ük3Sie analysieren interne und externe Statistiken im Hinblick auf den Absatzmarkt.</t>
  </si>
  <si>
    <t>d2.nmi.ük4Sie führen die Schritte bei der Vorbereitung eines Verkaufsgesprächs aus.</t>
  </si>
  <si>
    <t>d2.nmi.ük4Sie wenden unterschiedliche Verkaufstechniken in einem Verkaufs- oder Beratungsgespräch an.</t>
  </si>
  <si>
    <t>d2.nmi.ük5Sie präsentieren die Produkte und das Sortiment ihres Unternehmens mit unterschiedlichen Techniken.</t>
  </si>
  <si>
    <t>d3Verkaufs- und Verhandlungsgespräche mit Kunden oder Lieferanten führen</t>
  </si>
  <si>
    <t>d3.bt1Sie führen strukturierte Verkaufs- oder Verhandlungsgespräche mit Kund/innen oder Lieferant/innen über unterschiedliche Kanäle.</t>
  </si>
  <si>
    <t>d3.bt2Sie klären Bedürfnisse von Kund/innen oder Lieferant/innen auch bezüglich Nachhaltigkeit umfassend ab.</t>
  </si>
  <si>
    <t>d3.bt3Sie setzen in den Verkaufs- oder Verhandlungsgesprächen mit Kund/innen oder Lieferant/innen situativ passende Kommunikationsinstrumente ein.</t>
  </si>
  <si>
    <t>d3.bt4Sie erstellen auf Basis der Bedürfnisabklärung für Kund/innen Offerten.</t>
  </si>
  <si>
    <t>d3.bt5Sie vertreten in den Verkaufs- oder Verhandlungsgesprächen gegenüber Kund/innen die Vorteile sowie die Nachhaltigkeitsaspekte ihrer Produkte und Dienstleistungen.</t>
  </si>
  <si>
    <t>d3.bt6Sie holen bei möglichen Lieferant/innen Offerten ein.</t>
  </si>
  <si>
    <t>d3.bt7Sie prüfen die Offerten und leiten Argumente für das Verhandlungs- oder das Verkaufsgespräch ab.</t>
  </si>
  <si>
    <t>d3.bt8Sie schliessen Verkaufs- und Verhandlungsgespräche zum richtigen Zeitpunkt ab.</t>
  </si>
  <si>
    <t>d3.bt9Sie führen Verkaufsgespräche mit Kund/innen in der regionalen Landessprache oder in einer Fremdsprache.</t>
  </si>
  <si>
    <t>d3.bt10Sie führen Verhandlungsgespräche in der regionalen Landessprache oder in einer Fremdsprache.</t>
  </si>
  <si>
    <t>d3.bt11Sie analysieren ihre Verkaufs- oder Verhandlungsgespräche unter Einbezug der Kunden- oder Lieferantenrückmeldungen und leiten Optimierungen für ihre zukünftigen Verkaufs- oder Verhandlungsgespräche ab.</t>
  </si>
  <si>
    <t>d4Beziehungen mit Kunden oder Lieferanten pflegen</t>
  </si>
  <si>
    <t>d4.bt1Sie pflegen ihre Kunden- und Lieferantenbeziehungen.</t>
  </si>
  <si>
    <t>d4.bt2Sie setzen die Kunden- und Lieferantenbindungsmassnahmen über geeignete Kommunikationskanäle in der regionalen Landessprache oder in einer Fremdsprache um.</t>
  </si>
  <si>
    <t>d4.bt3Sie setzen Massnahmen, um die Kundenzufriedenheit zu erhöhen, um.</t>
  </si>
  <si>
    <t>d4.bt4Sie überprüfen die Umsetzungen der Kundenbindungsmassnahmen auf deren Wirksamkeit und schlagen Optimierungsmassnahmen vor.</t>
  </si>
  <si>
    <t>Handlungskompetenzbereich d</t>
  </si>
  <si>
    <t xml:space="preserve">Ist anhand der mündlichen Ausführung der kand. Person zu beurteilen. Es dürfen Fragen/Miniaufträge durch PEX gestellt werden.
</t>
  </si>
  <si>
    <t>Ist anhand der mündlichen Ausführung der kand. Person zu beurteilen. Es dürfen Fragen/Miniaufträge durch PEX gestellt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</si>
</sst>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fehlt&quot;;0"/>
    <numFmt numFmtId="165" formatCode="[=0]&quot;&quot;;0"/>
  </numFmts>
  <fonts count="28" x14ac:knownFonts="1">
    <font>
      <sz val="11"/>
      <color theme="1"/>
      <name val="Aptos Narrow"/>
      <family val="2"/>
      <scheme val="minor"/>
    </font>
    <font>
      <sz val="10"/>
      <name val="Arial"/>
      <family val="2"/>
    </font>
    <font>
      <b/>
      <sz val="10"/>
      <name val="Arial"/>
      <family val="2"/>
    </font>
    <font>
      <sz val="10"/>
      <color theme="1"/>
      <name val="Arial"/>
      <family val="2"/>
    </font>
    <font>
      <sz val="10"/>
      <color rgb="FF000000"/>
      <name val="Arial"/>
      <family val="2"/>
    </font>
    <font>
      <b/>
      <sz val="10"/>
      <color theme="1"/>
      <name val="Arial"/>
      <family val="2"/>
    </font>
    <font>
      <b/>
      <sz val="11"/>
      <color theme="1"/>
      <name val="Aptos Narrow"/>
      <family val="2"/>
      <scheme val="minor"/>
    </font>
    <font>
      <sz val="11"/>
      <color theme="1"/>
      <name val="Aptos Narrow"/>
      <family val="2"/>
      <scheme val="minor"/>
    </font>
    <font>
      <b/>
      <sz val="14"/>
      <color theme="1"/>
      <name val="Aptos Narrow"/>
      <family val="2"/>
      <scheme val="minor"/>
    </font>
    <font>
      <sz val="12"/>
      <color theme="1"/>
      <name val="Aptos Narrow"/>
      <family val="2"/>
      <scheme val="minor"/>
    </font>
    <font>
      <sz val="11"/>
      <color theme="1"/>
      <name val="Arial"/>
      <family val="2"/>
    </font>
    <font>
      <b/>
      <sz val="10"/>
      <color rgb="FF000000"/>
      <name val="Arial"/>
      <family val="2"/>
    </font>
    <font>
      <sz val="10"/>
      <color theme="3"/>
      <name val="Arial"/>
      <family val="2"/>
    </font>
    <font>
      <sz val="10"/>
      <color rgb="FFFF0000"/>
      <name val="Arial"/>
      <family val="2"/>
    </font>
    <font>
      <sz val="9"/>
      <color theme="1"/>
      <name val="Arial"/>
      <family val="2"/>
    </font>
    <font>
      <i/>
      <sz val="10"/>
      <color rgb="FF000000"/>
      <name val="Arial"/>
      <family val="2"/>
    </font>
    <font>
      <i/>
      <sz val="10"/>
      <color theme="1"/>
      <name val="Arial"/>
      <family val="2"/>
    </font>
    <font>
      <sz val="8"/>
      <color theme="1"/>
      <name val="Arial"/>
      <family val="2"/>
    </font>
    <font>
      <sz val="8"/>
      <color theme="1"/>
      <name val="Aptos Narrow"/>
      <family val="2"/>
      <scheme val="minor"/>
    </font>
    <font>
      <sz val="9"/>
      <color theme="1"/>
      <name val="Aptos Narrow"/>
      <family val="2"/>
      <scheme val="minor"/>
    </font>
    <font>
      <b/>
      <sz val="9"/>
      <color theme="1"/>
      <name val="Aptos Narrow"/>
      <family val="2"/>
      <scheme val="minor"/>
    </font>
    <font>
      <b/>
      <i/>
      <sz val="14"/>
      <name val="Aptos Narrow"/>
      <family val="2"/>
      <scheme val="minor"/>
    </font>
    <font>
      <i/>
      <sz val="9"/>
      <color theme="0" tint="-0.34998626667073579"/>
      <name val="Aptos Narrow"/>
      <family val="2"/>
      <scheme val="minor"/>
    </font>
    <font>
      <sz val="11"/>
      <color theme="3" tint="0.89999084444715716"/>
      <name val="Aptos Narrow"/>
      <family val="2"/>
      <scheme val="minor"/>
    </font>
    <font>
      <sz val="11"/>
      <color rgb="FF000000"/>
      <name val="Aptos Narrow"/>
      <family val="2"/>
    </font>
    <font>
      <b/>
      <sz val="11"/>
      <color rgb="FF000000"/>
      <name val="Aptos Narrow"/>
      <family val="2"/>
    </font>
    <font>
      <sz val="11"/>
      <color rgb="FFFF0000"/>
      <name val="Aptos Narrow"/>
      <family val="2"/>
    </font>
    <font>
      <b/>
      <i/>
      <sz val="10"/>
      <color theme="1"/>
      <name val="Arial"/>
      <family val="2"/>
    </font>
  </fonts>
  <fills count="13">
    <fill>
      <patternFill patternType="none"/>
    </fill>
    <fill>
      <patternFill patternType="gray125"/>
    </fill>
    <fill>
      <patternFill patternType="solid">
        <fgColor theme="3" tint="0.89999084444715716"/>
        <bgColor indexed="64"/>
      </patternFill>
    </fill>
    <fill>
      <patternFill patternType="solid">
        <fgColor theme="9" tint="0.79998168889431442"/>
        <bgColor indexed="64"/>
      </patternFill>
    </fill>
    <fill>
      <patternFill patternType="solid">
        <fgColor rgb="FFD9D9D9"/>
        <bgColor indexed="64"/>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BE2D5"/>
        <bgColor rgb="FF000000"/>
      </patternFill>
    </fill>
    <fill>
      <patternFill patternType="solid">
        <fgColor rgb="FFDAE9F8"/>
        <bgColor rgb="FF000000"/>
      </patternFill>
    </fill>
    <fill>
      <patternFill patternType="solid">
        <fgColor theme="2"/>
        <bgColor indexed="64"/>
      </patternFill>
    </fill>
    <fill>
      <patternFill patternType="solid">
        <fgColor theme="0" tint="-0.14999847407452621"/>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
      <left style="medium">
        <color rgb="FF000000"/>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thick">
        <color indexed="64"/>
      </top>
      <bottom style="thin">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style="thick">
        <color indexed="64"/>
      </top>
      <bottom/>
      <diagonal/>
    </border>
    <border>
      <left style="thin">
        <color indexed="64"/>
      </left>
      <right style="thin">
        <color indexed="64"/>
      </right>
      <top style="thick">
        <color indexed="64"/>
      </top>
      <bottom/>
      <diagonal/>
    </border>
    <border>
      <left style="medium">
        <color rgb="FF000000"/>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right/>
      <top style="thick">
        <color indexed="64"/>
      </top>
      <bottom/>
      <diagonal/>
    </border>
    <border>
      <left style="thin">
        <color auto="1"/>
      </left>
      <right/>
      <top/>
      <bottom/>
      <diagonal/>
    </border>
    <border>
      <left style="thick">
        <color indexed="64"/>
      </left>
      <right style="medium">
        <color rgb="FF000000"/>
      </right>
      <top style="thick">
        <color indexed="64"/>
      </top>
      <bottom/>
      <diagonal/>
    </border>
    <border>
      <left style="thick">
        <color indexed="64"/>
      </left>
      <right style="medium">
        <color rgb="FF000000"/>
      </right>
      <top/>
      <bottom/>
      <diagonal/>
    </border>
    <border>
      <left style="thick">
        <color indexed="64"/>
      </left>
      <right style="medium">
        <color rgb="FF000000"/>
      </right>
      <top/>
      <bottom style="thick">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ck">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rgb="FF000000"/>
      </bottom>
      <diagonal/>
    </border>
    <border>
      <left/>
      <right/>
      <top/>
      <bottom style="medium">
        <color rgb="FF000000"/>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style="medium">
        <color rgb="FF000000"/>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right/>
      <top style="medium">
        <color indexed="64"/>
      </top>
      <bottom style="medium">
        <color rgb="FF000000"/>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rgb="FF000000"/>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style="thin">
        <color indexed="64"/>
      </right>
      <top style="thin">
        <color rgb="FF000000"/>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rgb="FF000000"/>
      </bottom>
      <diagonal/>
    </border>
  </borders>
  <cellStyleXfs count="2">
    <xf numFmtId="0" fontId="0" fillId="0" borderId="0"/>
    <xf numFmtId="0" fontId="1" fillId="0" borderId="0"/>
  </cellStyleXfs>
  <cellXfs count="315">
    <xf numFmtId="0" fontId="0" fillId="0" borderId="0" xfId="0"/>
    <xf numFmtId="0" fontId="6" fillId="0" borderId="0" xfId="0" applyFont="1"/>
    <xf numFmtId="0" fontId="3" fillId="0" borderId="0" xfId="0" applyFont="1" applyAlignment="1">
      <alignment horizontal="left" vertical="top"/>
    </xf>
    <xf numFmtId="0" fontId="3" fillId="0" borderId="0" xfId="0" applyFont="1"/>
    <xf numFmtId="0" fontId="10" fillId="0" borderId="0" xfId="0" applyFont="1"/>
    <xf numFmtId="0" fontId="5" fillId="0" borderId="1" xfId="0" applyFont="1" applyBorder="1" applyAlignment="1">
      <alignment horizontal="left" vertical="center"/>
    </xf>
    <xf numFmtId="164" fontId="12" fillId="0" borderId="0" xfId="0" applyNumberFormat="1" applyFont="1" applyAlignment="1">
      <alignment horizontal="left" vertical="top"/>
    </xf>
    <xf numFmtId="0" fontId="5" fillId="0" borderId="1" xfId="0" applyFont="1" applyBorder="1" applyAlignment="1">
      <alignment horizontal="left"/>
    </xf>
    <xf numFmtId="0" fontId="11" fillId="0" borderId="0" xfId="0" applyFont="1" applyAlignment="1">
      <alignment vertical="center"/>
    </xf>
    <xf numFmtId="0" fontId="5" fillId="0" borderId="0" xfId="0" applyFont="1" applyAlignment="1">
      <alignment horizontal="left"/>
    </xf>
    <xf numFmtId="164" fontId="1" fillId="6" borderId="1" xfId="0" applyNumberFormat="1" applyFont="1" applyFill="1" applyBorder="1" applyAlignment="1" applyProtection="1">
      <alignment horizontal="left" vertical="center" wrapText="1"/>
      <protection locked="0"/>
    </xf>
    <xf numFmtId="164" fontId="1" fillId="6" borderId="1" xfId="0" applyNumberFormat="1" applyFont="1" applyFill="1" applyBorder="1" applyAlignment="1" applyProtection="1">
      <alignment horizontal="left" vertical="center"/>
      <protection locked="0"/>
    </xf>
    <xf numFmtId="0" fontId="1" fillId="3" borderId="1" xfId="0" applyFont="1" applyFill="1" applyBorder="1" applyAlignment="1">
      <alignment horizontal="left" vertical="center"/>
    </xf>
    <xf numFmtId="14" fontId="1" fillId="3" borderId="1" xfId="0" applyNumberFormat="1" applyFont="1" applyFill="1" applyBorder="1" applyAlignment="1">
      <alignment horizontal="left" vertical="center" wrapText="1"/>
    </xf>
    <xf numFmtId="14" fontId="1" fillId="5" borderId="0" xfId="0" applyNumberFormat="1" applyFont="1" applyFill="1" applyAlignment="1">
      <alignment horizontal="left" vertical="center"/>
    </xf>
    <xf numFmtId="0" fontId="11" fillId="5" borderId="0" xfId="0" applyFont="1" applyFill="1" applyAlignment="1">
      <alignment horizontal="left"/>
    </xf>
    <xf numFmtId="0" fontId="18" fillId="0" borderId="0" xfId="0" applyFont="1"/>
    <xf numFmtId="0" fontId="17" fillId="0" borderId="0" xfId="0" applyFont="1"/>
    <xf numFmtId="0" fontId="19" fillId="0" borderId="0" xfId="0" applyFont="1"/>
    <xf numFmtId="0" fontId="19" fillId="6" borderId="0" xfId="0" applyFont="1" applyFill="1"/>
    <xf numFmtId="0" fontId="19" fillId="7" borderId="0" xfId="0" applyFont="1" applyFill="1"/>
    <xf numFmtId="0" fontId="19" fillId="8" borderId="0" xfId="0" applyFont="1" applyFill="1"/>
    <xf numFmtId="0" fontId="5" fillId="0" borderId="30" xfId="0" applyFont="1" applyBorder="1" applyAlignment="1">
      <alignment horizontal="left" vertical="center"/>
    </xf>
    <xf numFmtId="0" fontId="11" fillId="0" borderId="29" xfId="0" applyFont="1" applyBorder="1" applyAlignment="1">
      <alignment horizontal="left" vertical="center"/>
    </xf>
    <xf numFmtId="0" fontId="11" fillId="0" borderId="29" xfId="0" applyFont="1" applyBorder="1" applyAlignment="1">
      <alignment horizontal="left" vertical="center" wrapText="1"/>
    </xf>
    <xf numFmtId="0" fontId="5" fillId="0" borderId="28" xfId="0" applyFont="1" applyBorder="1" applyAlignment="1">
      <alignment horizontal="left" vertical="center"/>
    </xf>
    <xf numFmtId="14" fontId="1" fillId="6" borderId="42" xfId="0" applyNumberFormat="1" applyFont="1" applyFill="1" applyBorder="1" applyAlignment="1" applyProtection="1">
      <alignment horizontal="left" vertical="center"/>
      <protection locked="0"/>
    </xf>
    <xf numFmtId="0" fontId="5" fillId="0" borderId="42" xfId="0" applyFont="1" applyBorder="1" applyAlignment="1">
      <alignment horizontal="left" vertical="center"/>
    </xf>
    <xf numFmtId="0" fontId="1" fillId="6" borderId="43" xfId="0" applyFont="1" applyFill="1" applyBorder="1" applyAlignment="1" applyProtection="1">
      <alignment horizontal="left" vertical="center" wrapText="1"/>
      <protection locked="0"/>
    </xf>
    <xf numFmtId="165" fontId="1" fillId="6" borderId="44" xfId="0" applyNumberFormat="1" applyFont="1" applyFill="1" applyBorder="1" applyAlignment="1" applyProtection="1">
      <alignment horizontal="left" vertical="center" wrapText="1"/>
      <protection locked="0"/>
    </xf>
    <xf numFmtId="165" fontId="1" fillId="6" borderId="44" xfId="0" applyNumberFormat="1" applyFont="1" applyFill="1" applyBorder="1" applyAlignment="1" applyProtection="1">
      <alignment horizontal="left" vertical="center"/>
      <protection locked="0"/>
    </xf>
    <xf numFmtId="0" fontId="11" fillId="0" borderId="29" xfId="0" applyFont="1" applyBorder="1" applyAlignment="1">
      <alignment horizontal="left"/>
    </xf>
    <xf numFmtId="0" fontId="5" fillId="0" borderId="30" xfId="0" applyFont="1" applyBorder="1" applyAlignment="1">
      <alignment horizontal="left"/>
    </xf>
    <xf numFmtId="0" fontId="24" fillId="0" borderId="0" xfId="0" applyFont="1"/>
    <xf numFmtId="0" fontId="25" fillId="0" borderId="42" xfId="0" applyFont="1" applyBorder="1"/>
    <xf numFmtId="0" fontId="25" fillId="0" borderId="36" xfId="0" applyFont="1" applyBorder="1"/>
    <xf numFmtId="0" fontId="25" fillId="10" borderId="49" xfId="0" applyFont="1" applyFill="1" applyBorder="1" applyProtection="1">
      <protection locked="0"/>
    </xf>
    <xf numFmtId="0" fontId="25" fillId="10" borderId="50" xfId="0" applyFont="1" applyFill="1" applyBorder="1" applyProtection="1">
      <protection locked="0"/>
    </xf>
    <xf numFmtId="0" fontId="26" fillId="0" borderId="51" xfId="0" applyFont="1" applyBorder="1"/>
    <xf numFmtId="0" fontId="26" fillId="0" borderId="0" xfId="0" applyFont="1"/>
    <xf numFmtId="0" fontId="3" fillId="0" borderId="43" xfId="0" applyFont="1" applyBorder="1" applyAlignment="1">
      <alignment horizontal="left" vertical="center"/>
    </xf>
    <xf numFmtId="0" fontId="5" fillId="0" borderId="29" xfId="0" applyFont="1" applyBorder="1" applyAlignment="1">
      <alignment horizontal="left" vertical="center"/>
    </xf>
    <xf numFmtId="0" fontId="3" fillId="0" borderId="44" xfId="0" applyFont="1" applyBorder="1" applyAlignment="1">
      <alignment horizontal="left" vertical="center"/>
    </xf>
    <xf numFmtId="0" fontId="1" fillId="6" borderId="29" xfId="0" applyFont="1" applyFill="1" applyBorder="1" applyAlignment="1">
      <alignment horizontal="left" vertical="center"/>
    </xf>
    <xf numFmtId="0" fontId="1" fillId="6" borderId="44" xfId="0" applyFont="1" applyFill="1" applyBorder="1" applyAlignment="1">
      <alignment horizontal="left" vertical="center"/>
    </xf>
    <xf numFmtId="0" fontId="1" fillId="0" borderId="0" xfId="0" applyFont="1" applyAlignment="1">
      <alignment horizontal="left" vertical="top"/>
    </xf>
    <xf numFmtId="0" fontId="3" fillId="2" borderId="29" xfId="0" applyFont="1" applyFill="1" applyBorder="1" applyAlignment="1">
      <alignment horizontal="left" vertical="center"/>
    </xf>
    <xf numFmtId="0" fontId="0" fillId="2" borderId="44" xfId="0" applyFill="1" applyBorder="1" applyAlignment="1">
      <alignment vertical="center"/>
    </xf>
    <xf numFmtId="0" fontId="0" fillId="0" borderId="0" xfId="0" applyAlignment="1">
      <alignment vertical="center"/>
    </xf>
    <xf numFmtId="0" fontId="0" fillId="0" borderId="29" xfId="0" applyBorder="1"/>
    <xf numFmtId="0" fontId="0" fillId="0" borderId="30" xfId="0" applyBorder="1"/>
    <xf numFmtId="14" fontId="1" fillId="3" borderId="42" xfId="0" applyNumberFormat="1" applyFont="1" applyFill="1" applyBorder="1" applyAlignment="1">
      <alignment horizontal="left" vertical="center"/>
    </xf>
    <xf numFmtId="0" fontId="1" fillId="3" borderId="43" xfId="0" applyFont="1" applyFill="1" applyBorder="1" applyAlignment="1">
      <alignment horizontal="left" vertical="center" wrapText="1"/>
    </xf>
    <xf numFmtId="0" fontId="1" fillId="3" borderId="44" xfId="0" applyFont="1" applyFill="1" applyBorder="1" applyAlignment="1">
      <alignment horizontal="left" vertical="center" wrapText="1"/>
    </xf>
    <xf numFmtId="0" fontId="11" fillId="0" borderId="43" xfId="0" applyFont="1" applyBorder="1" applyAlignment="1">
      <alignment vertical="center"/>
    </xf>
    <xf numFmtId="0" fontId="1" fillId="3" borderId="56" xfId="0" applyFont="1" applyFill="1" applyBorder="1" applyAlignment="1">
      <alignment horizontal="left" vertical="center" wrapText="1"/>
    </xf>
    <xf numFmtId="0" fontId="11" fillId="0" borderId="42" xfId="0" applyFont="1" applyBorder="1"/>
    <xf numFmtId="14" fontId="1" fillId="3" borderId="1" xfId="0" applyNumberFormat="1" applyFont="1" applyFill="1" applyBorder="1" applyAlignment="1">
      <alignment horizontal="left" vertical="center"/>
    </xf>
    <xf numFmtId="0" fontId="11" fillId="0" borderId="0" xfId="0" applyFont="1" applyAlignment="1">
      <alignment horizontal="left"/>
    </xf>
    <xf numFmtId="0" fontId="11" fillId="0" borderId="42" xfId="0" applyFont="1" applyBorder="1" applyAlignment="1">
      <alignment vertical="center"/>
    </xf>
    <xf numFmtId="0" fontId="11" fillId="0" borderId="28" xfId="0" applyFont="1" applyBorder="1" applyAlignment="1">
      <alignment vertical="center"/>
    </xf>
    <xf numFmtId="0" fontId="5" fillId="4" borderId="67" xfId="0" applyFont="1" applyFill="1" applyBorder="1" applyAlignment="1">
      <alignment horizontal="center" vertical="center" wrapText="1"/>
    </xf>
    <xf numFmtId="0" fontId="5" fillId="4" borderId="68" xfId="0" applyFont="1" applyFill="1" applyBorder="1" applyAlignment="1">
      <alignment horizontal="center" vertical="center" wrapText="1"/>
    </xf>
    <xf numFmtId="0" fontId="5" fillId="4" borderId="69" xfId="0" applyFont="1" applyFill="1" applyBorder="1" applyAlignment="1">
      <alignment horizontal="left" vertical="center" wrapText="1"/>
    </xf>
    <xf numFmtId="0" fontId="7" fillId="0" borderId="0" xfId="0" applyFont="1" applyAlignment="1">
      <alignment horizontal="left" vertical="center"/>
    </xf>
    <xf numFmtId="0" fontId="8" fillId="0" borderId="11" xfId="0" applyFont="1" applyBorder="1" applyAlignment="1">
      <alignment wrapText="1"/>
    </xf>
    <xf numFmtId="0" fontId="9" fillId="0" borderId="6" xfId="0" applyFont="1" applyBorder="1" applyAlignment="1">
      <alignment wrapText="1"/>
    </xf>
    <xf numFmtId="49" fontId="9" fillId="0" borderId="6" xfId="0" applyNumberFormat="1" applyFont="1" applyBorder="1" applyAlignment="1">
      <alignment horizontal="left" wrapText="1" indent="8"/>
    </xf>
    <xf numFmtId="0" fontId="8" fillId="0" borderId="6" xfId="0" applyFont="1" applyBorder="1" applyAlignment="1">
      <alignment wrapText="1"/>
    </xf>
    <xf numFmtId="49" fontId="9" fillId="0" borderId="16" xfId="0" applyNumberFormat="1" applyFont="1" applyBorder="1" applyAlignment="1">
      <alignment horizontal="left" wrapText="1" indent="8"/>
    </xf>
    <xf numFmtId="0" fontId="8" fillId="0" borderId="9" xfId="0" applyFont="1" applyBorder="1" applyAlignment="1">
      <alignment wrapText="1"/>
    </xf>
    <xf numFmtId="0" fontId="9" fillId="0" borderId="6" xfId="0" applyFont="1" applyBorder="1" applyAlignment="1">
      <alignment horizontal="left"/>
    </xf>
    <xf numFmtId="49" fontId="9" fillId="0" borderId="6" xfId="0" applyNumberFormat="1" applyFont="1" applyBorder="1" applyAlignment="1">
      <alignment horizontal="left" vertical="top" wrapText="1" indent="8"/>
    </xf>
    <xf numFmtId="0" fontId="9" fillId="0" borderId="6" xfId="0" applyFont="1" applyBorder="1"/>
    <xf numFmtId="49" fontId="9" fillId="0" borderId="10" xfId="0" quotePrefix="1" applyNumberFormat="1" applyFont="1" applyBorder="1" applyAlignment="1">
      <alignment horizontal="left" wrapText="1" indent="8"/>
    </xf>
    <xf numFmtId="0" fontId="0" fillId="0" borderId="18" xfId="0" applyBorder="1"/>
    <xf numFmtId="0" fontId="5" fillId="0" borderId="70" xfId="0" applyFont="1" applyBorder="1" applyAlignment="1">
      <alignment horizontal="right" vertical="center" wrapText="1"/>
    </xf>
    <xf numFmtId="165" fontId="2" fillId="3" borderId="71" xfId="0" applyNumberFormat="1" applyFont="1" applyFill="1" applyBorder="1" applyAlignment="1">
      <alignment horizontal="center" vertical="center"/>
    </xf>
    <xf numFmtId="0" fontId="3" fillId="0" borderId="72" xfId="0" applyFont="1" applyBorder="1" applyAlignment="1">
      <alignment horizontal="right" vertical="center" wrapText="1"/>
    </xf>
    <xf numFmtId="0" fontId="3" fillId="0" borderId="41" xfId="0" applyFont="1" applyBorder="1" applyAlignment="1">
      <alignment horizontal="center" vertical="center" wrapText="1"/>
    </xf>
    <xf numFmtId="0" fontId="2" fillId="0" borderId="0" xfId="1" applyFont="1"/>
    <xf numFmtId="0" fontId="1" fillId="0" borderId="0" xfId="1" applyAlignment="1">
      <alignment vertical="center"/>
    </xf>
    <xf numFmtId="0" fontId="3" fillId="0" borderId="73" xfId="0" applyFont="1" applyBorder="1"/>
    <xf numFmtId="164" fontId="1" fillId="3" borderId="1" xfId="0" applyNumberFormat="1" applyFont="1" applyFill="1" applyBorder="1" applyAlignment="1">
      <alignment horizontal="left" vertical="center" wrapText="1"/>
    </xf>
    <xf numFmtId="164" fontId="1" fillId="3" borderId="1" xfId="0" applyNumberFormat="1" applyFont="1" applyFill="1" applyBorder="1" applyAlignment="1">
      <alignment horizontal="left" vertical="center"/>
    </xf>
    <xf numFmtId="165" fontId="1" fillId="3" borderId="44" xfId="0" applyNumberFormat="1" applyFont="1" applyFill="1" applyBorder="1" applyAlignment="1">
      <alignment horizontal="left" vertical="center" wrapText="1"/>
    </xf>
    <xf numFmtId="0" fontId="6" fillId="0" borderId="75" xfId="0" applyFont="1" applyBorder="1" applyAlignment="1">
      <alignment horizontal="center"/>
    </xf>
    <xf numFmtId="0" fontId="6" fillId="0" borderId="76" xfId="0" applyFont="1" applyBorder="1" applyAlignment="1">
      <alignment horizontal="center"/>
    </xf>
    <xf numFmtId="0" fontId="6" fillId="0" borderId="28" xfId="0" applyFont="1" applyBorder="1"/>
    <xf numFmtId="0" fontId="6" fillId="0" borderId="42" xfId="0" applyFont="1" applyBorder="1" applyAlignment="1">
      <alignment horizontal="center"/>
    </xf>
    <xf numFmtId="0" fontId="6" fillId="0" borderId="43" xfId="0" applyFont="1" applyBorder="1" applyAlignment="1">
      <alignment horizontal="center"/>
    </xf>
    <xf numFmtId="0" fontId="0" fillId="3" borderId="1" xfId="0" applyFill="1" applyBorder="1" applyAlignment="1">
      <alignment horizontal="center"/>
    </xf>
    <xf numFmtId="0" fontId="0" fillId="0" borderId="44" xfId="0" applyBorder="1" applyAlignment="1">
      <alignment horizontal="center"/>
    </xf>
    <xf numFmtId="0" fontId="0" fillId="3" borderId="0" xfId="0" applyFill="1" applyAlignment="1">
      <alignment horizontal="center"/>
    </xf>
    <xf numFmtId="0" fontId="6" fillId="0" borderId="29" xfId="0" applyFont="1" applyBorder="1"/>
    <xf numFmtId="0" fontId="6" fillId="3" borderId="1" xfId="0" applyFont="1" applyFill="1" applyBorder="1" applyAlignment="1">
      <alignment horizontal="center"/>
    </xf>
    <xf numFmtId="0" fontId="22" fillId="0" borderId="29" xfId="0" applyFont="1" applyBorder="1"/>
    <xf numFmtId="0" fontId="22" fillId="0" borderId="29" xfId="0" applyFont="1" applyBorder="1" applyAlignment="1">
      <alignment horizontal="center"/>
    </xf>
    <xf numFmtId="0" fontId="6" fillId="0" borderId="30" xfId="0" applyFont="1" applyBorder="1"/>
    <xf numFmtId="0" fontId="6" fillId="3" borderId="45" xfId="0" applyFont="1" applyFill="1" applyBorder="1" applyAlignment="1">
      <alignment horizontal="center" vertical="center"/>
    </xf>
    <xf numFmtId="0" fontId="0" fillId="0" borderId="46" xfId="0" applyBorder="1" applyAlignment="1">
      <alignment horizontal="center"/>
    </xf>
    <xf numFmtId="0" fontId="0" fillId="3" borderId="0" xfId="0" applyFill="1" applyAlignment="1">
      <alignment horizontal="left"/>
    </xf>
    <xf numFmtId="0" fontId="5" fillId="0" borderId="7" xfId="0" applyFont="1" applyBorder="1" applyAlignment="1">
      <alignment horizontal="left" vertical="center"/>
    </xf>
    <xf numFmtId="0" fontId="5"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1" fillId="0" borderId="19" xfId="0" applyFont="1" applyBorder="1" applyAlignment="1">
      <alignment horizontal="left" vertical="center" wrapText="1"/>
    </xf>
    <xf numFmtId="0" fontId="11" fillId="0" borderId="1" xfId="0" applyFont="1" applyBorder="1" applyAlignment="1">
      <alignment horizontal="left" vertical="center" wrapText="1"/>
    </xf>
    <xf numFmtId="165" fontId="1" fillId="0" borderId="19" xfId="0" applyNumberFormat="1" applyFont="1" applyBorder="1" applyAlignment="1">
      <alignment horizontal="left" vertical="center" wrapText="1"/>
    </xf>
    <xf numFmtId="165" fontId="1" fillId="0" borderId="0" xfId="0" applyNumberFormat="1" applyFont="1" applyAlignment="1">
      <alignment horizontal="left" vertical="center" wrapText="1"/>
    </xf>
    <xf numFmtId="0" fontId="11" fillId="0" borderId="1" xfId="0" applyFont="1" applyBorder="1" applyAlignment="1">
      <alignment horizontal="left"/>
    </xf>
    <xf numFmtId="165" fontId="1" fillId="3" borderId="1" xfId="0" applyNumberFormat="1" applyFont="1" applyFill="1" applyBorder="1" applyAlignment="1">
      <alignment horizontal="left" vertical="center"/>
    </xf>
    <xf numFmtId="165" fontId="1" fillId="0" borderId="1" xfId="0" applyNumberFormat="1" applyFont="1" applyBorder="1" applyAlignment="1">
      <alignment horizontal="left" vertical="center"/>
    </xf>
    <xf numFmtId="0" fontId="5" fillId="4" borderId="75" xfId="0" applyFont="1" applyFill="1" applyBorder="1" applyAlignment="1">
      <alignment horizontal="center" vertical="center" wrapText="1"/>
    </xf>
    <xf numFmtId="0" fontId="5" fillId="4" borderId="83" xfId="0" applyFont="1" applyFill="1" applyBorder="1" applyAlignment="1">
      <alignment horizontal="center" vertical="center" wrapText="1"/>
    </xf>
    <xf numFmtId="0" fontId="5" fillId="4" borderId="81" xfId="0" applyFont="1" applyFill="1" applyBorder="1" applyAlignment="1">
      <alignment horizontal="left" vertical="center" wrapText="1"/>
    </xf>
    <xf numFmtId="0" fontId="21" fillId="0" borderId="74" xfId="0" applyFont="1" applyBorder="1" applyAlignment="1">
      <alignment wrapText="1"/>
    </xf>
    <xf numFmtId="0" fontId="9" fillId="0" borderId="79" xfId="0" applyFont="1" applyBorder="1" applyAlignment="1">
      <alignment wrapText="1"/>
    </xf>
    <xf numFmtId="49" fontId="9" fillId="0" borderId="79" xfId="0" applyNumberFormat="1" applyFont="1" applyBorder="1" applyAlignment="1">
      <alignment horizontal="left" vertical="top" wrapText="1" indent="8"/>
    </xf>
    <xf numFmtId="0" fontId="9" fillId="11" borderId="79" xfId="0" applyFont="1" applyFill="1" applyBorder="1" applyAlignment="1">
      <alignment wrapText="1"/>
    </xf>
    <xf numFmtId="0" fontId="21" fillId="0" borderId="1" xfId="0" applyFont="1" applyBorder="1" applyAlignment="1">
      <alignment wrapText="1"/>
    </xf>
    <xf numFmtId="0" fontId="9" fillId="0" borderId="1" xfId="0" applyFont="1" applyBorder="1" applyAlignment="1">
      <alignment wrapText="1"/>
    </xf>
    <xf numFmtId="49" fontId="9" fillId="0" borderId="1" xfId="0" applyNumberFormat="1" applyFont="1" applyBorder="1" applyAlignment="1">
      <alignment horizontal="left" vertical="top" wrapText="1" indent="8"/>
    </xf>
    <xf numFmtId="0" fontId="9" fillId="11" borderId="7" xfId="0" applyFont="1" applyFill="1" applyBorder="1" applyAlignment="1">
      <alignment wrapText="1"/>
    </xf>
    <xf numFmtId="49" fontId="9" fillId="0" borderId="79" xfId="0" applyNumberFormat="1" applyFont="1" applyBorder="1" applyAlignment="1">
      <alignment horizontal="left" wrapText="1" indent="8"/>
    </xf>
    <xf numFmtId="0" fontId="9" fillId="11" borderId="74" xfId="0" applyFont="1" applyFill="1" applyBorder="1" applyAlignment="1">
      <alignment wrapText="1"/>
    </xf>
    <xf numFmtId="49" fontId="9" fillId="0" borderId="82" xfId="0" applyNumberFormat="1" applyFont="1" applyBorder="1" applyAlignment="1">
      <alignment horizontal="left" wrapText="1" indent="8"/>
    </xf>
    <xf numFmtId="0" fontId="21" fillId="0" borderId="94" xfId="0" applyFont="1" applyBorder="1" applyAlignment="1">
      <alignment wrapText="1"/>
    </xf>
    <xf numFmtId="49" fontId="9" fillId="0" borderId="5" xfId="0" applyNumberFormat="1" applyFont="1" applyBorder="1" applyAlignment="1">
      <alignment horizontal="left" wrapText="1" indent="8"/>
    </xf>
    <xf numFmtId="0" fontId="9" fillId="11" borderId="1" xfId="0" applyFont="1" applyFill="1" applyBorder="1" applyAlignment="1">
      <alignment wrapText="1"/>
    </xf>
    <xf numFmtId="0" fontId="21" fillId="0" borderId="42" xfId="0" applyFont="1" applyBorder="1" applyAlignment="1">
      <alignment wrapText="1"/>
    </xf>
    <xf numFmtId="49" fontId="9" fillId="0" borderId="1" xfId="0" applyNumberFormat="1" applyFont="1" applyBorder="1" applyAlignment="1">
      <alignment horizontal="left" wrapText="1" indent="8"/>
    </xf>
    <xf numFmtId="0" fontId="5" fillId="0" borderId="28" xfId="0" applyFont="1" applyBorder="1" applyAlignment="1">
      <alignment horizontal="right" vertical="center" wrapText="1"/>
    </xf>
    <xf numFmtId="165" fontId="2" fillId="3" borderId="43" xfId="0" applyNumberFormat="1" applyFont="1" applyFill="1" applyBorder="1" applyAlignment="1">
      <alignment horizontal="center" vertical="center"/>
    </xf>
    <xf numFmtId="0" fontId="3" fillId="0" borderId="30" xfId="0" applyFont="1" applyBorder="1" applyAlignment="1">
      <alignment horizontal="right" vertical="center" wrapText="1"/>
    </xf>
    <xf numFmtId="0" fontId="3" fillId="0" borderId="46" xfId="0" applyFont="1" applyBorder="1" applyAlignment="1">
      <alignment horizontal="center" vertical="center" wrapText="1"/>
    </xf>
    <xf numFmtId="49" fontId="9" fillId="2" borderId="74" xfId="0" applyNumberFormat="1" applyFont="1" applyFill="1" applyBorder="1" applyAlignment="1" applyProtection="1">
      <alignment horizontal="left" vertical="top" wrapText="1" indent="8"/>
      <protection locked="0"/>
    </xf>
    <xf numFmtId="49" fontId="9" fillId="2" borderId="45" xfId="0" applyNumberFormat="1" applyFont="1" applyFill="1" applyBorder="1" applyAlignment="1" applyProtection="1">
      <alignment horizontal="left" vertical="top" wrapText="1" indent="8"/>
      <protection locked="0"/>
    </xf>
    <xf numFmtId="49" fontId="9" fillId="2" borderId="1" xfId="0" applyNumberFormat="1" applyFont="1" applyFill="1" applyBorder="1" applyAlignment="1" applyProtection="1">
      <alignment horizontal="left" vertical="top" wrapText="1" indent="8"/>
      <protection locked="0"/>
    </xf>
    <xf numFmtId="0" fontId="5" fillId="4" borderId="76" xfId="0" applyFont="1" applyFill="1" applyBorder="1" applyAlignment="1">
      <alignment horizontal="left" vertical="center" wrapText="1"/>
    </xf>
    <xf numFmtId="0" fontId="21" fillId="0" borderId="79" xfId="0" applyFont="1" applyBorder="1" applyAlignment="1">
      <alignment wrapText="1"/>
    </xf>
    <xf numFmtId="0" fontId="5" fillId="0" borderId="34" xfId="0" applyFont="1" applyBorder="1" applyAlignment="1">
      <alignment horizontal="right" vertical="center" wrapText="1"/>
    </xf>
    <xf numFmtId="0" fontId="3" fillId="0" borderId="37" xfId="0" applyFont="1" applyBorder="1" applyAlignment="1">
      <alignment horizontal="right" vertical="center" wrapText="1"/>
    </xf>
    <xf numFmtId="49" fontId="9" fillId="2" borderId="79" xfId="0" applyNumberFormat="1" applyFont="1" applyFill="1" applyBorder="1" applyAlignment="1" applyProtection="1">
      <alignment horizontal="left" vertical="top" wrapText="1" indent="8"/>
      <protection locked="0"/>
    </xf>
    <xf numFmtId="49" fontId="9" fillId="2" borderId="96" xfId="0" applyNumberFormat="1" applyFont="1" applyFill="1" applyBorder="1" applyAlignment="1" applyProtection="1">
      <alignment horizontal="left" vertical="top" wrapText="1" indent="8"/>
      <protection locked="0"/>
    </xf>
    <xf numFmtId="14" fontId="1" fillId="3" borderId="80" xfId="0" applyNumberFormat="1" applyFont="1" applyFill="1" applyBorder="1" applyAlignment="1">
      <alignment horizontal="left" vertical="center"/>
    </xf>
    <xf numFmtId="0" fontId="11" fillId="0" borderId="85" xfId="0" applyFont="1" applyBorder="1" applyAlignment="1">
      <alignment horizontal="left" vertical="center" wrapText="1"/>
    </xf>
    <xf numFmtId="14" fontId="1" fillId="3" borderId="84" xfId="0" applyNumberFormat="1" applyFont="1" applyFill="1" applyBorder="1" applyAlignment="1">
      <alignment horizontal="left" vertical="center"/>
    </xf>
    <xf numFmtId="0" fontId="5" fillId="0" borderId="79" xfId="0" applyFont="1" applyBorder="1" applyAlignment="1">
      <alignment horizontal="left" vertical="center"/>
    </xf>
    <xf numFmtId="0" fontId="11" fillId="0" borderId="85" xfId="0" applyFont="1" applyBorder="1" applyAlignment="1">
      <alignment horizontal="left" vertical="center"/>
    </xf>
    <xf numFmtId="49" fontId="1" fillId="3" borderId="84" xfId="0" applyNumberFormat="1" applyFont="1" applyFill="1" applyBorder="1" applyAlignment="1">
      <alignment horizontal="left" vertical="center"/>
    </xf>
    <xf numFmtId="0" fontId="3" fillId="0" borderId="48" xfId="0" applyFont="1" applyBorder="1"/>
    <xf numFmtId="0" fontId="3" fillId="0" borderId="26" xfId="0" applyFont="1" applyBorder="1"/>
    <xf numFmtId="0" fontId="3" fillId="0" borderId="27" xfId="0" applyFont="1" applyBorder="1"/>
    <xf numFmtId="0" fontId="5" fillId="0" borderId="27" xfId="0" applyFont="1" applyBorder="1" applyAlignment="1">
      <alignment horizontal="left"/>
    </xf>
    <xf numFmtId="14" fontId="1" fillId="0" borderId="0" xfId="0" applyNumberFormat="1" applyFont="1" applyAlignment="1">
      <alignment horizontal="left" vertical="center"/>
    </xf>
    <xf numFmtId="49" fontId="9" fillId="6" borderId="74" xfId="0" applyNumberFormat="1" applyFont="1" applyFill="1" applyBorder="1" applyAlignment="1">
      <alignment horizontal="left" vertical="top" wrapText="1" indent="8"/>
    </xf>
    <xf numFmtId="49" fontId="9" fillId="6" borderId="1" xfId="0" applyNumberFormat="1" applyFont="1" applyFill="1" applyBorder="1" applyAlignment="1">
      <alignment horizontal="left" vertical="top" wrapText="1" indent="8"/>
    </xf>
    <xf numFmtId="0" fontId="4" fillId="0" borderId="26" xfId="0" applyFont="1" applyBorder="1" applyAlignment="1">
      <alignment horizontal="left" vertical="top" wrapText="1"/>
    </xf>
    <xf numFmtId="0" fontId="11" fillId="0" borderId="8" xfId="0" applyFont="1" applyBorder="1" applyAlignment="1">
      <alignment horizontal="left" vertical="top" wrapText="1"/>
    </xf>
    <xf numFmtId="0" fontId="11" fillId="0" borderId="26" xfId="0" applyFont="1" applyBorder="1" applyAlignment="1">
      <alignment horizontal="left" vertical="top" wrapText="1"/>
    </xf>
    <xf numFmtId="49" fontId="9" fillId="6" borderId="79" xfId="0" applyNumberFormat="1" applyFont="1" applyFill="1" applyBorder="1" applyAlignment="1">
      <alignment horizontal="left" vertical="top" wrapText="1" indent="8"/>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6" fillId="0" borderId="36" xfId="0" applyFont="1" applyBorder="1" applyAlignment="1">
      <alignment horizontal="left" vertical="center"/>
    </xf>
    <xf numFmtId="0" fontId="0" fillId="0" borderId="57" xfId="0" applyBorder="1" applyAlignment="1">
      <alignment horizontal="left"/>
    </xf>
    <xf numFmtId="0" fontId="0" fillId="0" borderId="38" xfId="0" applyBorder="1" applyAlignment="1">
      <alignment horizontal="left"/>
    </xf>
    <xf numFmtId="0" fontId="0" fillId="0" borderId="39" xfId="0" applyBorder="1" applyAlignment="1">
      <alignment horizontal="left"/>
    </xf>
    <xf numFmtId="165" fontId="1" fillId="6" borderId="45" xfId="0" applyNumberFormat="1" applyFont="1" applyFill="1" applyBorder="1" applyAlignment="1" applyProtection="1">
      <alignment horizontal="left" vertical="center"/>
      <protection locked="0"/>
    </xf>
    <xf numFmtId="165" fontId="1" fillId="6" borderId="46" xfId="0" applyNumberFormat="1" applyFont="1" applyFill="1" applyBorder="1" applyAlignment="1" applyProtection="1">
      <alignment horizontal="left" vertical="center"/>
      <protection locked="0"/>
    </xf>
    <xf numFmtId="0" fontId="25" fillId="0" borderId="23" xfId="0" applyFont="1" applyBorder="1" applyAlignment="1">
      <alignment vertical="center"/>
    </xf>
    <xf numFmtId="0" fontId="25" fillId="0" borderId="24" xfId="0" applyFont="1" applyBorder="1" applyAlignment="1">
      <alignment vertical="center"/>
    </xf>
    <xf numFmtId="0" fontId="25" fillId="0" borderId="47" xfId="0" applyFont="1" applyBorder="1" applyAlignment="1">
      <alignment vertical="center"/>
    </xf>
    <xf numFmtId="0" fontId="25" fillId="0" borderId="48" xfId="0" applyFont="1" applyBorder="1" applyAlignment="1">
      <alignment vertical="center"/>
    </xf>
    <xf numFmtId="0" fontId="3" fillId="3" borderId="37" xfId="0" applyFont="1" applyFill="1" applyBorder="1" applyAlignment="1">
      <alignment horizontal="left" vertical="center"/>
    </xf>
    <xf numFmtId="0" fontId="3" fillId="3" borderId="39" xfId="0" applyFont="1" applyFill="1" applyBorder="1" applyAlignment="1">
      <alignment horizontal="left" vertical="center"/>
    </xf>
    <xf numFmtId="0" fontId="0" fillId="0" borderId="52" xfId="0" applyBorder="1" applyAlignment="1">
      <alignment horizontal="center"/>
    </xf>
    <xf numFmtId="0" fontId="0" fillId="0" borderId="33" xfId="0" applyBorder="1" applyAlignment="1">
      <alignment horizontal="center"/>
    </xf>
    <xf numFmtId="0" fontId="0" fillId="0" borderId="53" xfId="0" applyBorder="1" applyAlignment="1">
      <alignment horizontal="center"/>
    </xf>
    <xf numFmtId="0" fontId="0" fillId="0" borderId="25" xfId="0" applyBorder="1" applyAlignment="1">
      <alignment horizontal="center"/>
    </xf>
    <xf numFmtId="0" fontId="0" fillId="0" borderId="0" xfId="0" applyAlignment="1">
      <alignment horizontal="center"/>
    </xf>
    <xf numFmtId="0" fontId="0" fillId="0" borderId="54" xfId="0" applyBorder="1" applyAlignment="1">
      <alignment horizontal="center"/>
    </xf>
    <xf numFmtId="0" fontId="0" fillId="0" borderId="55" xfId="0" applyBorder="1" applyAlignment="1">
      <alignment horizontal="center"/>
    </xf>
    <xf numFmtId="0" fontId="0" fillId="0" borderId="8" xfId="0" applyBorder="1" applyAlignment="1">
      <alignment horizontal="center"/>
    </xf>
    <xf numFmtId="0" fontId="0" fillId="0" borderId="56" xfId="0" applyBorder="1" applyAlignment="1">
      <alignment horizontal="center"/>
    </xf>
    <xf numFmtId="0" fontId="0" fillId="0" borderId="4" xfId="0" applyBorder="1" applyAlignment="1">
      <alignment horizontal="left"/>
    </xf>
    <xf numFmtId="0" fontId="0" fillId="0" borderId="3" xfId="0" applyBorder="1" applyAlignment="1">
      <alignment horizontal="left"/>
    </xf>
    <xf numFmtId="0" fontId="0" fillId="0" borderId="40" xfId="0" applyBorder="1" applyAlignment="1">
      <alignment horizontal="left"/>
    </xf>
    <xf numFmtId="0" fontId="15" fillId="9" borderId="37" xfId="0" applyFont="1" applyFill="1" applyBorder="1" applyAlignment="1">
      <alignment horizontal="left" vertical="top" wrapText="1"/>
    </xf>
    <xf numFmtId="0" fontId="15" fillId="9" borderId="38" xfId="0" applyFont="1" applyFill="1" applyBorder="1" applyAlignment="1">
      <alignment horizontal="left" vertical="top" wrapText="1"/>
    </xf>
    <xf numFmtId="0" fontId="15" fillId="9" borderId="39" xfId="0" applyFont="1" applyFill="1" applyBorder="1" applyAlignment="1">
      <alignment horizontal="left" vertical="top" wrapText="1"/>
    </xf>
    <xf numFmtId="0" fontId="5" fillId="0" borderId="34" xfId="0" applyFont="1" applyBorder="1" applyAlignment="1">
      <alignment horizontal="left" vertical="center" wrapText="1"/>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16" fillId="6" borderId="37" xfId="0" applyFont="1" applyFill="1" applyBorder="1" applyAlignment="1">
      <alignment horizontal="left" vertical="top" wrapText="1"/>
    </xf>
    <xf numFmtId="0" fontId="16" fillId="6" borderId="38" xfId="0" applyFont="1" applyFill="1" applyBorder="1" applyAlignment="1">
      <alignment horizontal="left" vertical="top" wrapText="1"/>
    </xf>
    <xf numFmtId="0" fontId="16" fillId="6" borderId="39" xfId="0" applyFont="1" applyFill="1" applyBorder="1" applyAlignment="1">
      <alignment horizontal="left" vertical="top" wrapText="1"/>
    </xf>
    <xf numFmtId="14" fontId="1" fillId="3" borderId="86" xfId="0" applyNumberFormat="1" applyFont="1" applyFill="1" applyBorder="1" applyAlignment="1">
      <alignment horizontal="left" vertical="center" wrapText="1"/>
    </xf>
    <xf numFmtId="14" fontId="1" fillId="3" borderId="38" xfId="0" applyNumberFormat="1" applyFont="1" applyFill="1" applyBorder="1" applyAlignment="1">
      <alignment horizontal="left" vertical="center" wrapText="1"/>
    </xf>
    <xf numFmtId="14" fontId="1" fillId="3" borderId="39" xfId="0" applyNumberFormat="1" applyFont="1" applyFill="1" applyBorder="1" applyAlignment="1">
      <alignment horizontal="left" vertical="center" wrapText="1"/>
    </xf>
    <xf numFmtId="0" fontId="11" fillId="0" borderId="58" xfId="0" applyFont="1" applyBorder="1" applyAlignment="1">
      <alignment horizontal="left" vertical="center" wrapText="1"/>
    </xf>
    <xf numFmtId="0" fontId="11" fillId="0" borderId="59" xfId="0" applyFont="1" applyBorder="1" applyAlignment="1">
      <alignment horizontal="left" vertical="center"/>
    </xf>
    <xf numFmtId="0" fontId="11" fillId="0" borderId="60" xfId="0" applyFont="1" applyBorder="1" applyAlignment="1">
      <alignment horizontal="left" vertical="center"/>
    </xf>
    <xf numFmtId="0" fontId="4" fillId="5" borderId="61" xfId="0" applyFont="1" applyFill="1" applyBorder="1" applyAlignment="1">
      <alignment horizontal="left" vertical="top" wrapText="1"/>
    </xf>
    <xf numFmtId="0" fontId="1" fillId="5" borderId="62" xfId="0" applyFont="1" applyFill="1" applyBorder="1" applyAlignment="1">
      <alignment horizontal="left" vertical="top" wrapText="1"/>
    </xf>
    <xf numFmtId="0" fontId="1" fillId="5" borderId="63" xfId="0" applyFont="1" applyFill="1" applyBorder="1" applyAlignment="1">
      <alignment horizontal="left" vertical="top" wrapText="1"/>
    </xf>
    <xf numFmtId="0" fontId="11" fillId="0" borderId="28" xfId="0" applyFont="1" applyBorder="1" applyAlignment="1">
      <alignment horizontal="left" vertical="center" wrapText="1"/>
    </xf>
    <xf numFmtId="0" fontId="11" fillId="0" borderId="42" xfId="0" applyFont="1" applyBorder="1" applyAlignment="1">
      <alignment horizontal="left" vertical="center"/>
    </xf>
    <xf numFmtId="0" fontId="11" fillId="0" borderId="43" xfId="0" applyFont="1" applyBorder="1" applyAlignment="1">
      <alignment horizontal="left" vertical="center"/>
    </xf>
    <xf numFmtId="0" fontId="15" fillId="6" borderId="64" xfId="0" applyFont="1" applyFill="1" applyBorder="1" applyAlignment="1">
      <alignment horizontal="left" vertical="top" wrapText="1"/>
    </xf>
    <xf numFmtId="0" fontId="16" fillId="6" borderId="65" xfId="0" applyFont="1" applyFill="1" applyBorder="1" applyAlignment="1">
      <alignment horizontal="left" vertical="top"/>
    </xf>
    <xf numFmtId="0" fontId="16" fillId="6" borderId="66" xfId="0" applyFont="1" applyFill="1" applyBorder="1" applyAlignment="1">
      <alignment horizontal="left" vertical="top"/>
    </xf>
    <xf numFmtId="0" fontId="11" fillId="0" borderId="34" xfId="0" applyFont="1" applyBorder="1" applyAlignment="1">
      <alignment horizontal="left" vertical="center" wrapText="1"/>
    </xf>
    <xf numFmtId="0" fontId="11" fillId="0" borderId="35" xfId="0" applyFont="1" applyBorder="1" applyAlignment="1">
      <alignment horizontal="left" vertical="center" wrapText="1"/>
    </xf>
    <xf numFmtId="0" fontId="11" fillId="0" borderId="36" xfId="0" applyFont="1" applyBorder="1" applyAlignment="1">
      <alignment horizontal="left" vertical="center" wrapText="1"/>
    </xf>
    <xf numFmtId="0" fontId="20" fillId="6" borderId="0" xfId="0" applyFont="1" applyFill="1" applyAlignment="1">
      <alignment horizontal="center"/>
    </xf>
    <xf numFmtId="0" fontId="20" fillId="7" borderId="0" xfId="0" applyFont="1" applyFill="1" applyAlignment="1">
      <alignment horizontal="center"/>
    </xf>
    <xf numFmtId="0" fontId="20" fillId="8" borderId="0" xfId="0" applyFont="1" applyFill="1" applyAlignment="1">
      <alignment horizontal="center"/>
    </xf>
    <xf numFmtId="14" fontId="1" fillId="3" borderId="45" xfId="0" applyNumberFormat="1" applyFont="1" applyFill="1" applyBorder="1" applyAlignment="1">
      <alignment horizontal="left" vertical="center" wrapText="1"/>
    </xf>
    <xf numFmtId="14" fontId="1" fillId="3" borderId="46" xfId="0" applyNumberFormat="1" applyFont="1" applyFill="1" applyBorder="1" applyAlignment="1">
      <alignment horizontal="left" vertical="center" wrapText="1"/>
    </xf>
    <xf numFmtId="0" fontId="11" fillId="0" borderId="35" xfId="0" applyFont="1" applyBorder="1" applyAlignment="1">
      <alignment horizontal="left" vertical="center"/>
    </xf>
    <xf numFmtId="0" fontId="11" fillId="0" borderId="36" xfId="0" applyFont="1" applyBorder="1" applyAlignment="1">
      <alignment horizontal="left" vertical="center"/>
    </xf>
    <xf numFmtId="0" fontId="15" fillId="6" borderId="37" xfId="0" applyFont="1" applyFill="1" applyBorder="1" applyAlignment="1">
      <alignment horizontal="left" vertical="top" wrapText="1"/>
    </xf>
    <xf numFmtId="0" fontId="3" fillId="6" borderId="38" xfId="0" applyFont="1" applyFill="1" applyBorder="1" applyAlignment="1">
      <alignment horizontal="left" vertical="top"/>
    </xf>
    <xf numFmtId="0" fontId="3" fillId="6" borderId="39" xfId="0" applyFont="1" applyFill="1" applyBorder="1" applyAlignment="1">
      <alignment horizontal="left" vertical="top"/>
    </xf>
    <xf numFmtId="0" fontId="14" fillId="6" borderId="29"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30" xfId="0" applyFont="1" applyFill="1" applyBorder="1" applyAlignment="1" applyProtection="1">
      <alignment horizontal="left" vertical="top" wrapText="1"/>
      <protection locked="0"/>
    </xf>
    <xf numFmtId="0" fontId="14" fillId="6" borderId="45" xfId="0" applyFont="1" applyFill="1" applyBorder="1" applyAlignment="1" applyProtection="1">
      <alignment horizontal="left" vertical="top" wrapText="1"/>
      <protection locked="0"/>
    </xf>
    <xf numFmtId="0" fontId="14" fillId="6" borderId="44" xfId="0" applyFont="1" applyFill="1" applyBorder="1" applyAlignment="1" applyProtection="1">
      <alignment horizontal="left" vertical="top" wrapText="1"/>
      <protection locked="0"/>
    </xf>
    <xf numFmtId="0" fontId="14" fillId="6" borderId="46" xfId="0" applyFont="1" applyFill="1" applyBorder="1" applyAlignment="1" applyProtection="1">
      <alignment horizontal="left" vertical="top" wrapText="1"/>
      <protection locked="0"/>
    </xf>
    <xf numFmtId="0" fontId="27" fillId="12" borderId="34" xfId="0" applyFont="1" applyFill="1" applyBorder="1" applyAlignment="1">
      <alignment horizontal="left" vertical="center" wrapText="1"/>
    </xf>
    <xf numFmtId="0" fontId="27" fillId="12" borderId="35" xfId="0" applyFont="1" applyFill="1" applyBorder="1" applyAlignment="1">
      <alignment horizontal="left" vertical="center" wrapText="1"/>
    </xf>
    <xf numFmtId="0" fontId="27" fillId="12" borderId="36" xfId="0" applyFont="1" applyFill="1" applyBorder="1" applyAlignment="1">
      <alignment horizontal="left" vertical="center" wrapText="1"/>
    </xf>
    <xf numFmtId="0" fontId="27" fillId="12" borderId="23" xfId="0" applyFont="1" applyFill="1" applyBorder="1" applyAlignment="1">
      <alignment horizontal="left" vertical="center" wrapText="1"/>
    </xf>
    <xf numFmtId="0" fontId="27" fillId="12" borderId="24" xfId="0" applyFont="1" applyFill="1" applyBorder="1" applyAlignment="1">
      <alignment horizontal="left" vertical="center" wrapText="1"/>
    </xf>
    <xf numFmtId="0" fontId="27" fillId="12" borderId="87" xfId="0" applyFont="1" applyFill="1" applyBorder="1" applyAlignment="1">
      <alignment horizontal="left" vertical="center" wrapText="1"/>
    </xf>
    <xf numFmtId="14" fontId="1" fillId="3" borderId="57" xfId="0" applyNumberFormat="1" applyFont="1" applyFill="1" applyBorder="1" applyAlignment="1">
      <alignment horizontal="left" vertical="center"/>
    </xf>
    <xf numFmtId="14" fontId="1" fillId="3" borderId="38" xfId="0" applyNumberFormat="1" applyFont="1" applyFill="1" applyBorder="1" applyAlignment="1">
      <alignment horizontal="left" vertical="center"/>
    </xf>
    <xf numFmtId="14" fontId="1" fillId="3" borderId="39" xfId="0" applyNumberFormat="1" applyFont="1" applyFill="1" applyBorder="1" applyAlignment="1">
      <alignment horizontal="left" vertical="center"/>
    </xf>
    <xf numFmtId="0" fontId="14" fillId="6" borderId="77"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78"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center" wrapText="1"/>
      <protection locked="0"/>
    </xf>
    <xf numFmtId="0" fontId="14" fillId="6" borderId="44" xfId="0" applyFont="1" applyFill="1" applyBorder="1" applyAlignment="1" applyProtection="1">
      <alignment horizontal="left" vertical="center" wrapText="1"/>
      <protection locked="0"/>
    </xf>
    <xf numFmtId="0" fontId="16" fillId="0" borderId="30" xfId="0" applyFont="1" applyBorder="1" applyAlignment="1">
      <alignment horizontal="left" wrapText="1"/>
    </xf>
    <xf numFmtId="0" fontId="16" fillId="0" borderId="45" xfId="0" applyFont="1" applyBorder="1" applyAlignment="1">
      <alignment horizontal="left" wrapText="1"/>
    </xf>
    <xf numFmtId="0" fontId="0" fillId="0" borderId="46" xfId="0" applyBorder="1" applyAlignment="1">
      <alignment horizontal="left" wrapText="1"/>
    </xf>
    <xf numFmtId="165" fontId="1" fillId="3" borderId="45" xfId="0" applyNumberFormat="1" applyFont="1" applyFill="1" applyBorder="1" applyAlignment="1">
      <alignment horizontal="left" vertical="center"/>
    </xf>
    <xf numFmtId="165" fontId="1" fillId="3" borderId="46" xfId="0" applyNumberFormat="1" applyFont="1" applyFill="1" applyBorder="1" applyAlignment="1">
      <alignment horizontal="left" vertical="center"/>
    </xf>
    <xf numFmtId="0" fontId="0" fillId="0" borderId="0" xfId="0" applyAlignment="1">
      <alignment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2" borderId="15"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14" xfId="0" applyFill="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2" borderId="31" xfId="0" applyFill="1"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32" xfId="0" applyBorder="1" applyAlignment="1" applyProtection="1">
      <alignment vertical="center" wrapText="1"/>
      <protection locked="0"/>
    </xf>
    <xf numFmtId="0" fontId="0" fillId="2" borderId="2" xfId="0" applyFill="1" applyBorder="1" applyAlignment="1" applyProtection="1">
      <alignment horizontal="center" vertical="center" wrapText="1"/>
      <protection locked="0"/>
    </xf>
    <xf numFmtId="0" fontId="0" fillId="2" borderId="17" xfId="0" applyFill="1" applyBorder="1" applyAlignment="1" applyProtection="1">
      <alignment horizontal="center" vertical="center" wrapText="1"/>
      <protection locked="0"/>
    </xf>
    <xf numFmtId="0" fontId="0" fillId="2" borderId="12"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0" fillId="0" borderId="13" xfId="0" applyBorder="1" applyAlignment="1" applyProtection="1">
      <alignment vertical="center" wrapText="1"/>
      <protection locked="0"/>
    </xf>
    <xf numFmtId="0" fontId="0" fillId="2" borderId="19" xfId="0" applyFill="1" applyBorder="1" applyAlignment="1" applyProtection="1">
      <alignment horizontal="center" vertical="center" wrapText="1"/>
      <protection locked="0"/>
    </xf>
    <xf numFmtId="14" fontId="1" fillId="3" borderId="45" xfId="0" applyNumberFormat="1" applyFont="1" applyFill="1" applyBorder="1" applyAlignment="1">
      <alignment horizontal="left" vertical="center"/>
    </xf>
    <xf numFmtId="14" fontId="1" fillId="3" borderId="46" xfId="0" applyNumberFormat="1" applyFont="1" applyFill="1" applyBorder="1" applyAlignment="1">
      <alignment horizontal="left" vertical="center"/>
    </xf>
    <xf numFmtId="0" fontId="15" fillId="0" borderId="64" xfId="0" applyFont="1" applyBorder="1" applyAlignment="1">
      <alignment horizontal="left" vertical="top" wrapText="1"/>
    </xf>
    <xf numFmtId="0" fontId="16" fillId="0" borderId="65" xfId="0" applyFont="1" applyBorder="1" applyAlignment="1">
      <alignment horizontal="left" vertical="top"/>
    </xf>
    <xf numFmtId="0" fontId="16" fillId="0" borderId="66" xfId="0" applyFont="1" applyBorder="1" applyAlignment="1">
      <alignment horizontal="left" vertical="top"/>
    </xf>
    <xf numFmtId="0" fontId="14" fillId="6" borderId="1" xfId="0" applyFont="1" applyFill="1" applyBorder="1" applyAlignment="1" applyProtection="1">
      <alignment horizontal="left" wrapText="1"/>
      <protection locked="0"/>
    </xf>
    <xf numFmtId="0" fontId="14" fillId="6" borderId="44" xfId="0" applyFont="1" applyFill="1" applyBorder="1" applyAlignment="1" applyProtection="1">
      <alignment horizontal="left" wrapText="1"/>
      <protection locked="0"/>
    </xf>
    <xf numFmtId="0" fontId="14" fillId="6" borderId="7" xfId="0" applyFont="1" applyFill="1" applyBorder="1" applyAlignment="1" applyProtection="1">
      <alignment horizontal="left" wrapText="1"/>
      <protection locked="0"/>
    </xf>
    <xf numFmtId="0" fontId="14" fillId="6" borderId="78" xfId="0" applyFont="1" applyFill="1" applyBorder="1" applyAlignment="1" applyProtection="1">
      <alignment horizontal="left" wrapText="1"/>
      <protection locked="0"/>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0" fillId="0" borderId="92" xfId="0" applyBorder="1" applyAlignment="1">
      <alignment horizontal="center" vertical="center" wrapText="1"/>
    </xf>
    <xf numFmtId="49" fontId="0" fillId="2" borderId="88" xfId="0" applyNumberFormat="1" applyFill="1" applyBorder="1" applyAlignment="1" applyProtection="1">
      <alignment horizontal="left" vertical="center" wrapText="1"/>
      <protection locked="0"/>
    </xf>
    <xf numFmtId="49" fontId="0" fillId="2" borderId="78" xfId="0" applyNumberFormat="1" applyFill="1" applyBorder="1" applyAlignment="1" applyProtection="1">
      <alignment horizontal="left" vertical="center" wrapText="1"/>
      <protection locked="0"/>
    </xf>
    <xf numFmtId="49" fontId="0" fillId="2" borderId="89" xfId="0" applyNumberFormat="1" applyFill="1" applyBorder="1" applyAlignment="1" applyProtection="1">
      <alignment horizontal="left" vertical="center" wrapText="1"/>
      <protection locked="0"/>
    </xf>
    <xf numFmtId="0" fontId="0" fillId="2" borderId="80" xfId="0" applyFill="1" applyBorder="1" applyAlignment="1" applyProtection="1">
      <alignment horizontal="center" vertical="center" wrapText="1"/>
      <protection locked="0"/>
    </xf>
    <xf numFmtId="0" fontId="0" fillId="2" borderId="81" xfId="0" applyFill="1" applyBorder="1" applyAlignment="1" applyProtection="1">
      <alignment horizontal="left" vertical="center"/>
      <protection locked="0"/>
    </xf>
    <xf numFmtId="0" fontId="0" fillId="2" borderId="88" xfId="0" applyFill="1" applyBorder="1" applyAlignment="1" applyProtection="1">
      <alignment horizontal="left" vertical="center"/>
      <protection locked="0"/>
    </xf>
    <xf numFmtId="0" fontId="0" fillId="2" borderId="78" xfId="0" applyFill="1" applyBorder="1" applyAlignment="1" applyProtection="1">
      <alignment horizontal="left" vertical="center"/>
      <protection locked="0"/>
    </xf>
    <xf numFmtId="0" fontId="0" fillId="2" borderId="49" xfId="0" applyFill="1" applyBorder="1" applyAlignment="1" applyProtection="1">
      <alignment horizontal="center" vertical="center" wrapText="1"/>
      <protection locked="0"/>
    </xf>
    <xf numFmtId="49" fontId="0" fillId="2" borderId="93" xfId="0" applyNumberFormat="1" applyFill="1" applyBorder="1" applyAlignment="1" applyProtection="1">
      <alignment horizontal="left" vertical="center" wrapText="1"/>
      <protection locked="0"/>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95" xfId="0" applyBorder="1" applyAlignment="1">
      <alignment horizontal="center" vertical="center" wrapText="1"/>
    </xf>
    <xf numFmtId="0" fontId="0" fillId="2" borderId="45" xfId="0" applyFill="1" applyBorder="1" applyAlignment="1" applyProtection="1">
      <alignment horizontal="center" vertical="center" wrapText="1"/>
      <protection locked="0"/>
    </xf>
    <xf numFmtId="0" fontId="0" fillId="2" borderId="83" xfId="0" applyFill="1" applyBorder="1" applyAlignment="1" applyProtection="1">
      <alignment horizontal="center" vertical="center" wrapText="1"/>
      <protection locked="0"/>
    </xf>
    <xf numFmtId="0" fontId="0" fillId="2" borderId="46" xfId="0" applyFill="1" applyBorder="1" applyAlignment="1" applyProtection="1">
      <alignment horizontal="left" vertical="center"/>
      <protection locked="0"/>
    </xf>
    <xf numFmtId="0" fontId="0" fillId="2" borderId="76" xfId="0" applyFill="1" applyBorder="1" applyAlignment="1" applyProtection="1">
      <alignment horizontal="left" vertical="center"/>
      <protection locked="0"/>
    </xf>
    <xf numFmtId="0" fontId="0" fillId="2" borderId="42" xfId="0" applyFill="1" applyBorder="1" applyAlignment="1" applyProtection="1">
      <alignment horizontal="center" vertical="center" wrapText="1"/>
      <protection locked="0"/>
    </xf>
    <xf numFmtId="0" fontId="0" fillId="2" borderId="43" xfId="0" applyFill="1" applyBorder="1" applyAlignment="1" applyProtection="1">
      <alignment horizontal="left" vertical="center"/>
      <protection locked="0"/>
    </xf>
    <xf numFmtId="0" fontId="0" fillId="2" borderId="89" xfId="0" applyFill="1" applyBorder="1" applyAlignment="1" applyProtection="1">
      <alignment horizontal="left" vertical="center"/>
      <protection locked="0"/>
    </xf>
    <xf numFmtId="0" fontId="0" fillId="2" borderId="93" xfId="0" applyFill="1" applyBorder="1" applyAlignment="1" applyProtection="1">
      <alignment horizontal="left" vertical="center"/>
      <protection locked="0"/>
    </xf>
    <xf numFmtId="0" fontId="4" fillId="0" borderId="37" xfId="0" applyFont="1" applyBorder="1" applyAlignment="1">
      <alignment horizontal="left" vertical="top" wrapText="1"/>
    </xf>
    <xf numFmtId="0" fontId="11" fillId="0" borderId="38" xfId="0" applyFont="1" applyBorder="1" applyAlignment="1">
      <alignment horizontal="left" vertical="top" wrapText="1"/>
    </xf>
    <xf numFmtId="0" fontId="11" fillId="0" borderId="39" xfId="0" applyFont="1" applyBorder="1" applyAlignment="1">
      <alignment horizontal="left" vertical="top" wrapText="1"/>
    </xf>
    <xf numFmtId="0" fontId="0" fillId="5" borderId="90" xfId="0" applyFill="1" applyBorder="1" applyAlignment="1">
      <alignment horizontal="center" vertical="center" wrapText="1"/>
    </xf>
    <xf numFmtId="0" fontId="0" fillId="5" borderId="91" xfId="0" applyFill="1" applyBorder="1" applyAlignment="1">
      <alignment horizontal="center" vertical="center" wrapText="1"/>
    </xf>
    <xf numFmtId="0" fontId="0" fillId="5" borderId="92" xfId="0" applyFill="1" applyBorder="1" applyAlignment="1">
      <alignment horizontal="center" vertical="center" wrapText="1"/>
    </xf>
    <xf numFmtId="49" fontId="0" fillId="2" borderId="81" xfId="0" applyNumberFormat="1" applyFill="1" applyBorder="1" applyAlignment="1" applyProtection="1">
      <alignment horizontal="left" vertical="center" wrapText="1"/>
      <protection locked="0"/>
    </xf>
    <xf numFmtId="0" fontId="0" fillId="2" borderId="89" xfId="0" applyFill="1" applyBorder="1" applyAlignment="1" applyProtection="1">
      <alignment horizontal="center" vertical="center"/>
      <protection locked="0"/>
    </xf>
    <xf numFmtId="0" fontId="0" fillId="2" borderId="88" xfId="0" applyFill="1" applyBorder="1" applyAlignment="1" applyProtection="1">
      <alignment horizontal="center" vertical="center"/>
      <protection locked="0"/>
    </xf>
    <xf numFmtId="0" fontId="0" fillId="2" borderId="93" xfId="0" applyFill="1" applyBorder="1" applyAlignment="1" applyProtection="1">
      <alignment horizontal="center" vertical="center"/>
      <protection locked="0"/>
    </xf>
    <xf numFmtId="2" fontId="0" fillId="2" borderId="8" xfId="0" applyNumberFormat="1" applyFill="1" applyBorder="1" applyAlignment="1">
      <alignment horizontal="left"/>
    </xf>
    <xf numFmtId="0" fontId="23" fillId="2" borderId="3" xfId="0" applyFont="1" applyFill="1" applyBorder="1" applyAlignment="1" applyProtection="1">
      <alignment horizontal="left"/>
      <protection locked="0"/>
    </xf>
    <xf numFmtId="0" fontId="6" fillId="0" borderId="29" xfId="0" applyFont="1" applyBorder="1"/>
    <xf numFmtId="0" fontId="6" fillId="0" borderId="1" xfId="0" applyFont="1" applyBorder="1"/>
    <xf numFmtId="0" fontId="6" fillId="0" borderId="44" xfId="0" applyFont="1" applyBorder="1"/>
  </cellXfs>
  <cellStyles count="2">
    <cellStyle name="Standard" xfId="0" builtinId="0"/>
    <cellStyle name="Standard 2" xfId="1" xr:uid="{EF6419D3-5FDA-4DB5-8254-EF323FDF5E12}"/>
  </cellStyles>
  <dxfs count="16">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color theme="9" tint="0.79998168889431442"/>
      </font>
      <fill>
        <patternFill patternType="solid">
          <bgColor theme="9" tint="0.79998168889431442"/>
        </patternFill>
      </fill>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107950</xdr:colOff>
      <xdr:row>18</xdr:row>
      <xdr:rowOff>23158</xdr:rowOff>
    </xdr:from>
    <xdr:to>
      <xdr:col>4</xdr:col>
      <xdr:colOff>2373405</xdr:colOff>
      <xdr:row>26</xdr:row>
      <xdr:rowOff>0</xdr:rowOff>
    </xdr:to>
    <xdr:pic>
      <xdr:nvPicPr>
        <xdr:cNvPr id="2" name="Grafik 1">
          <a:extLst>
            <a:ext uri="{FF2B5EF4-FFF2-40B4-BE49-F238E27FC236}">
              <a16:creationId xmlns:a16="http://schemas.microsoft.com/office/drawing/2014/main" id="{5D9FF3BB-F8D4-4284-9A53-6E07BA32F8F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41239"/>
        <a:stretch>
          <a:fillRect/>
        </a:stretch>
      </xdr:blipFill>
      <xdr:spPr bwMode="auto">
        <a:xfrm>
          <a:off x="107950" y="4128433"/>
          <a:ext cx="8409080" cy="1500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38100</xdr:rowOff>
    </xdr:from>
    <xdr:to>
      <xdr:col>4</xdr:col>
      <xdr:colOff>14403</xdr:colOff>
      <xdr:row>64</xdr:row>
      <xdr:rowOff>20354</xdr:rowOff>
    </xdr:to>
    <xdr:pic>
      <xdr:nvPicPr>
        <xdr:cNvPr id="3" name="Grafik 2">
          <a:extLst>
            <a:ext uri="{FF2B5EF4-FFF2-40B4-BE49-F238E27FC236}">
              <a16:creationId xmlns:a16="http://schemas.microsoft.com/office/drawing/2014/main" id="{05B85A80-C90F-4676-95C2-45CDDC58B6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6800850"/>
          <a:ext cx="6158028" cy="62687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18</xdr:row>
      <xdr:rowOff>66675</xdr:rowOff>
    </xdr:from>
    <xdr:to>
      <xdr:col>2</xdr:col>
      <xdr:colOff>619125</xdr:colOff>
      <xdr:row>37</xdr:row>
      <xdr:rowOff>95250</xdr:rowOff>
    </xdr:to>
    <xdr:sp macro="" textlink="">
      <xdr:nvSpPr>
        <xdr:cNvPr id="2" name="Textfeld 1">
          <a:extLst>
            <a:ext uri="{FF2B5EF4-FFF2-40B4-BE49-F238E27FC236}">
              <a16:creationId xmlns:a16="http://schemas.microsoft.com/office/drawing/2014/main" id="{B25FC383-4DA3-E721-86A5-8F5DE18FC42E}"/>
            </a:ext>
          </a:extLst>
        </xdr:cNvPr>
        <xdr:cNvSpPr txBox="1"/>
      </xdr:nvSpPr>
      <xdr:spPr>
        <a:xfrm>
          <a:off x="85725" y="2809875"/>
          <a:ext cx="3371850" cy="29241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t>Quelle</a:t>
          </a:r>
          <a:r>
            <a:rPr lang="de-CH" sz="1100" b="1" baseline="0"/>
            <a:t> zur Erstellung der DropDownListen:</a:t>
          </a:r>
        </a:p>
        <a:p>
          <a:endParaRPr lang="de-CH" sz="1100" baseline="0"/>
        </a:p>
        <a:p>
          <a:r>
            <a:rPr lang="de-CH" sz="1100"/>
            <a:t>Gemäss folgendem YouTube</a:t>
          </a:r>
          <a:r>
            <a:rPr lang="de-CH" sz="1100" baseline="0"/>
            <a:t>Video (ab 6 Minute - "Direkte Variante aus einer Tabelle): </a:t>
          </a:r>
        </a:p>
        <a:p>
          <a:r>
            <a:rPr lang="de-CH" sz="1100" baseline="0"/>
            <a:t>"Abhängige Dropdown Listen jeder Art in Excel erstellen", von Jakob Neubauer,</a:t>
          </a:r>
        </a:p>
        <a:p>
          <a:endParaRPr lang="de-CH" sz="1100" baseline="0"/>
        </a:p>
        <a:p>
          <a:r>
            <a:rPr lang="de-CH" sz="1100" baseline="0"/>
            <a:t>Link:</a:t>
          </a:r>
        </a:p>
        <a:p>
          <a:r>
            <a:rPr lang="de-CH">
              <a:hlinkClick xmlns:r="http://schemas.openxmlformats.org/officeDocument/2006/relationships" r:id=""/>
            </a:rPr>
            <a:t>Abhängige Dropdown Listen jeder Art in Excel erstellen</a:t>
          </a:r>
          <a:endParaRPr lang="de-CH"/>
        </a:p>
        <a:p>
          <a:endParaRPr lang="de-CH" sz="1100"/>
        </a:p>
        <a:p>
          <a:endParaRPr lang="de-CH" sz="1100"/>
        </a:p>
        <a:p>
          <a:r>
            <a:rPr lang="de-CH" sz="1100" b="1"/>
            <a:t>Hinweis: </a:t>
          </a:r>
          <a:r>
            <a:rPr lang="de-CH" sz="1100"/>
            <a:t>Die Erstellung mittels</a:t>
          </a:r>
          <a:r>
            <a:rPr lang="de-CH" sz="1100" baseline="0"/>
            <a:t> Formel "Indirekt" funktioniert nicht, da die Tabelleneinträge "Leerzeichen" enthalten</a:t>
          </a:r>
        </a:p>
        <a:p>
          <a:endParaRPr lang="de-CH" sz="1100" baseline="0"/>
        </a:p>
        <a:p>
          <a:r>
            <a:rPr lang="de-CH" sz="1100" baseline="0"/>
            <a:t>Robert Wyss, Bern, 31.07.2025</a:t>
          </a:r>
          <a:endParaRPr lang="de-CH"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11</xdr:row>
      <xdr:rowOff>0</xdr:rowOff>
    </xdr:from>
    <xdr:to>
      <xdr:col>0</xdr:col>
      <xdr:colOff>3371850</xdr:colOff>
      <xdr:row>26</xdr:row>
      <xdr:rowOff>66675</xdr:rowOff>
    </xdr:to>
    <xdr:sp macro="" textlink="">
      <xdr:nvSpPr>
        <xdr:cNvPr id="2" name="Textfeld 1">
          <a:extLst>
            <a:ext uri="{FF2B5EF4-FFF2-40B4-BE49-F238E27FC236}">
              <a16:creationId xmlns:a16="http://schemas.microsoft.com/office/drawing/2014/main" id="{5CB39491-62E1-4753-9F6D-813152ECC608}"/>
            </a:ext>
          </a:extLst>
        </xdr:cNvPr>
        <xdr:cNvSpPr txBox="1"/>
      </xdr:nvSpPr>
      <xdr:spPr>
        <a:xfrm>
          <a:off x="0" y="2057400"/>
          <a:ext cx="3371850" cy="29241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t>Quelle</a:t>
          </a:r>
          <a:r>
            <a:rPr lang="de-CH" sz="1100" b="1" baseline="0"/>
            <a:t> zur Erstellung der DropDownListen:</a:t>
          </a:r>
        </a:p>
        <a:p>
          <a:endParaRPr lang="de-CH" sz="1100" baseline="0"/>
        </a:p>
        <a:p>
          <a:r>
            <a:rPr lang="de-CH" sz="1100"/>
            <a:t>Gemäss folgendem YouTube</a:t>
          </a:r>
          <a:r>
            <a:rPr lang="de-CH" sz="1100" baseline="0"/>
            <a:t>Video (ab 6 Minute - "Direkte Variante aus einer Tabelle): </a:t>
          </a:r>
        </a:p>
        <a:p>
          <a:r>
            <a:rPr lang="de-CH" sz="1100" baseline="0"/>
            <a:t>"Abhängige Dropdown Listen jeder Art in Excel erstellen", von Jakob Neubauer,</a:t>
          </a:r>
        </a:p>
        <a:p>
          <a:endParaRPr lang="de-CH" sz="1100" baseline="0"/>
        </a:p>
        <a:p>
          <a:r>
            <a:rPr lang="de-CH" sz="1100" baseline="0"/>
            <a:t>Link:</a:t>
          </a:r>
        </a:p>
        <a:p>
          <a:r>
            <a:rPr lang="de-CH">
              <a:hlinkClick xmlns:r="http://schemas.openxmlformats.org/officeDocument/2006/relationships" r:id=""/>
            </a:rPr>
            <a:t>Abhängige Dropdown Listen jeder Art in Excel erstellen</a:t>
          </a:r>
          <a:endParaRPr lang="de-CH"/>
        </a:p>
        <a:p>
          <a:endParaRPr lang="de-CH" sz="1100"/>
        </a:p>
        <a:p>
          <a:endParaRPr lang="de-CH" sz="1100"/>
        </a:p>
        <a:p>
          <a:r>
            <a:rPr lang="de-CH" sz="1100" b="1"/>
            <a:t>Hinweis: </a:t>
          </a:r>
          <a:r>
            <a:rPr lang="de-CH" sz="1100"/>
            <a:t>Die Erstellung mittels</a:t>
          </a:r>
          <a:r>
            <a:rPr lang="de-CH" sz="1100" baseline="0"/>
            <a:t> Formel "Indirekt" funktioniert nicht, da die Tabelleneinträge "Leerzeichen" enthalten</a:t>
          </a:r>
        </a:p>
        <a:p>
          <a:endParaRPr lang="de-CH" sz="1100" baseline="0"/>
        </a:p>
        <a:p>
          <a:r>
            <a:rPr lang="de-CH" sz="1100" baseline="0"/>
            <a:t>Robert Wyss, Bern, 31.07.2025</a:t>
          </a:r>
          <a:endParaRPr lang="de-CH"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38</xdr:row>
      <xdr:rowOff>9525</xdr:rowOff>
    </xdr:from>
    <xdr:to>
      <xdr:col>0</xdr:col>
      <xdr:colOff>3467100</xdr:colOff>
      <xdr:row>53</xdr:row>
      <xdr:rowOff>76200</xdr:rowOff>
    </xdr:to>
    <xdr:sp macro="" textlink="">
      <xdr:nvSpPr>
        <xdr:cNvPr id="2" name="Textfeld 1">
          <a:extLst>
            <a:ext uri="{FF2B5EF4-FFF2-40B4-BE49-F238E27FC236}">
              <a16:creationId xmlns:a16="http://schemas.microsoft.com/office/drawing/2014/main" id="{586A4211-445D-4B38-86A8-A4D2F00BED32}"/>
            </a:ext>
          </a:extLst>
        </xdr:cNvPr>
        <xdr:cNvSpPr txBox="1"/>
      </xdr:nvSpPr>
      <xdr:spPr>
        <a:xfrm>
          <a:off x="95250" y="7248525"/>
          <a:ext cx="3371850" cy="29241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t>Quelle</a:t>
          </a:r>
          <a:r>
            <a:rPr lang="de-CH" sz="1100" b="1" baseline="0"/>
            <a:t> zur Erstellung der DropDownListen:</a:t>
          </a:r>
        </a:p>
        <a:p>
          <a:endParaRPr lang="de-CH" sz="1100" baseline="0"/>
        </a:p>
        <a:p>
          <a:r>
            <a:rPr lang="de-CH" sz="1100"/>
            <a:t>Gemäss folgendem YouTube</a:t>
          </a:r>
          <a:r>
            <a:rPr lang="de-CH" sz="1100" baseline="0"/>
            <a:t>Video (ab 6 Minute - "Direkte Variante aus einer Tabelle): </a:t>
          </a:r>
        </a:p>
        <a:p>
          <a:r>
            <a:rPr lang="de-CH" sz="1100" baseline="0"/>
            <a:t>"Abhängige Dropdown Listen jeder Art in Excel erstellen", von Jakob Neubauer,</a:t>
          </a:r>
        </a:p>
        <a:p>
          <a:endParaRPr lang="de-CH" sz="1100" baseline="0"/>
        </a:p>
        <a:p>
          <a:r>
            <a:rPr lang="de-CH" sz="1100" baseline="0"/>
            <a:t>Link:</a:t>
          </a:r>
        </a:p>
        <a:p>
          <a:r>
            <a:rPr lang="de-CH">
              <a:hlinkClick xmlns:r="http://schemas.openxmlformats.org/officeDocument/2006/relationships" r:id=""/>
            </a:rPr>
            <a:t>Abhängige Dropdown Listen jeder Art in Excel erstellen</a:t>
          </a:r>
          <a:endParaRPr lang="de-CH"/>
        </a:p>
        <a:p>
          <a:endParaRPr lang="de-CH" sz="1100"/>
        </a:p>
        <a:p>
          <a:endParaRPr lang="de-CH" sz="1100"/>
        </a:p>
        <a:p>
          <a:r>
            <a:rPr lang="de-CH" sz="1100" b="1"/>
            <a:t>Hinweis: </a:t>
          </a:r>
          <a:r>
            <a:rPr lang="de-CH" sz="1100"/>
            <a:t>Die Erstellung mittels</a:t>
          </a:r>
          <a:r>
            <a:rPr lang="de-CH" sz="1100" baseline="0"/>
            <a:t> Formel "Indirekt" funktioniert nicht, da die Tabelleneinträge "Leerzeichen" enthalten</a:t>
          </a:r>
        </a:p>
        <a:p>
          <a:endParaRPr lang="de-CH" sz="1100" baseline="0"/>
        </a:p>
        <a:p>
          <a:r>
            <a:rPr lang="de-CH" sz="1100" baseline="0"/>
            <a:t>Robert Wyss, Bern, 31.07.2025</a:t>
          </a:r>
          <a:endParaRPr lang="de-CH"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sindal.sharepoint.com/Users/hmeier/Downloads/Raster%20Pr&#252;fungsfall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_Deckblatt und Anleitung"/>
      <sheetName val="1_Vorbereitung"/>
      <sheetName val="1_Aufgabenstellung"/>
      <sheetName val="1_geprüfte HK und LZ"/>
      <sheetName val="1_Bewertung"/>
      <sheetName val="1_HK"/>
      <sheetName val="1_LZ"/>
      <sheetName val="2_Vorbereitung"/>
      <sheetName val="2_geprüfte HK und LZ"/>
      <sheetName val="2_Miniaufträge_Frageraster"/>
      <sheetName val="2_Bewertung"/>
      <sheetName val="2_HK"/>
      <sheetName val="2_LZ"/>
      <sheetName val="3_Aufgabenstellung"/>
      <sheetName val="3_geprüfte HK und LZ"/>
      <sheetName val="3_Miniaufträge_Frageraster"/>
      <sheetName val="3_Bewertung"/>
      <sheetName val="3_HK"/>
      <sheetName val="3_LZ"/>
      <sheetName val="4_Notenübersicht"/>
      <sheetName val="5_Skala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1D07C6-507A-4FB4-9F0E-5FA9FD658032}" name="Handlungssimulation" displayName="Handlungssimulation" ref="A1:B12" totalsRowShown="0" headerRowDxfId="15">
  <autoFilter ref="A1:B12" xr:uid="{4F1D07C6-507A-4FB4-9F0E-5FA9FD658032}"/>
  <tableColumns count="2">
    <tableColumn id="1" xr3:uid="{4CBCC33A-DF9B-48DE-B7A5-FC8E6DFAE230}" name="Handlungskompetenzen Handlungssimulation"/>
    <tableColumn id="2" xr3:uid="{A5768B10-CB25-4F8B-9A64-FBA537D902D0}" name="Leistungsziele Handlungssimula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28EEAB-1D26-44A9-93B5-2B2C08CC4273}" name="Handlungssimulation5" displayName="Handlungssimulation5" ref="D1:E94" totalsRowShown="0" headerRowDxfId="14">
  <autoFilter ref="D1:E94" xr:uid="{3728EEAB-1D26-44A9-93B5-2B2C08CC4273}"/>
  <tableColumns count="2">
    <tableColumn id="1" xr3:uid="{523CCD22-C2BD-4279-9FCC-9EAFFA8D2507}" name="Handlungskompetenzen Handlungssimulation"/>
    <tableColumn id="2" xr3:uid="{A13E1198-A158-45E5-AAC2-26EC57DB6740}" name="Leistungsziele Handlungssimulatio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DCACF80-653E-4467-859D-1996E22D07AD}" name="Handlungssimulation56" displayName="Handlungssimulation56" ref="G1:H34" totalsRowShown="0" headerRowDxfId="13">
  <autoFilter ref="G1:H34" xr:uid="{7DCACF80-653E-4467-859D-1996E22D07AD}"/>
  <tableColumns count="2">
    <tableColumn id="1" xr3:uid="{0832B065-CFEE-4525-A593-F19B02C6B012}" name="Handlungskompetenzen Handlungssimulation"/>
    <tableColumn id="2" xr3:uid="{DCA517CF-C410-449E-90C8-D7C6C71A39D5}" name="Leistungsziele Handlungssimulatio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2AC146-7837-4C3F-BCC0-31AF7225B046}" name="Handlungssimulation3" displayName="Handlungssimulation3" ref="A1:B12" totalsRowShown="0" headerRowDxfId="12">
  <autoFilter ref="A1:B12" xr:uid="{4F1D07C6-507A-4FB4-9F0E-5FA9FD658032}"/>
  <tableColumns count="2">
    <tableColumn id="1" xr3:uid="{09A437B8-4904-4502-825A-BA0B52170E68}" name="Handlungskompetenzen Handlungssimulation"/>
    <tableColumn id="2" xr3:uid="{100BB1C8-F82A-421F-A5EE-0781AFBC45AA}" name="Leistungsziele Handlungssimulatio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A7096C6-9CBF-44DF-81FB-DEF97B2E3195}" name="Handlungssimulation37" displayName="Handlungssimulation37" ref="D1:E48" totalsRowShown="0" headerRowDxfId="11">
  <autoFilter ref="D1:E48" xr:uid="{CA7096C6-9CBF-44DF-81FB-DEF97B2E3195}"/>
  <tableColumns count="2">
    <tableColumn id="1" xr3:uid="{C1CEB877-5BC7-4B49-97C6-21C7C7F7209E}" name="Handlungskompetenzen Handlungssimulation"/>
    <tableColumn id="2" xr3:uid="{6A7A8B76-37EB-4E10-AEA4-351FC0D68B76}" name="Leistungsziele Handlungssimulatio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0556687-69C0-40BB-8BBB-C6F64E79126A}" name="Handlungssimulation38" displayName="Handlungssimulation38" ref="G1:H94" totalsRowShown="0" headerRowDxfId="10">
  <autoFilter ref="G1:H94" xr:uid="{A0556687-69C0-40BB-8BBB-C6F64E79126A}"/>
  <tableColumns count="2">
    <tableColumn id="1" xr3:uid="{5C6A7151-EEDB-4626-A6F4-7091034F39A9}" name="Handlungskompetenzen Handlungssimulation"/>
    <tableColumn id="2" xr3:uid="{45354EC5-EA9A-4F09-AD8C-067DC2F3954D}" name="Leistungsziele Handlungssimulatio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C79E307-5EA6-4EDD-B4FC-113F102EE9F3}" name="Handlungssimulation4" displayName="Handlungssimulation4" ref="A1:B64" totalsRowShown="0" headerRowDxfId="9">
  <autoFilter ref="A1:B64" xr:uid="{4F1D07C6-507A-4FB4-9F0E-5FA9FD658032}"/>
  <tableColumns count="2">
    <tableColumn id="1" xr3:uid="{A0F0D918-BBC9-45B6-9DD6-66311D4258FA}" name="Handlungskompetenzen Handlungssimulation"/>
    <tableColumn id="2" xr3:uid="{DCD982BE-4F13-418A-95C0-CDCE05C51DAB}" name="Leistungsziele Handlungssimulatio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65B76-6A37-462E-914F-5BF2138AD01B}">
  <sheetPr>
    <tabColor rgb="FFEE0000"/>
    <pageSetUpPr fitToPage="1"/>
  </sheetPr>
  <dimension ref="A1:E31"/>
  <sheetViews>
    <sheetView showGridLines="0" tabSelected="1" showRuler="0" view="pageLayout" topLeftCell="B1" zoomScaleNormal="100" workbookViewId="0">
      <selection activeCell="D13" sqref="D13"/>
    </sheetView>
  </sheetViews>
  <sheetFormatPr baseColWidth="10" defaultColWidth="11.453125" defaultRowHeight="14.5" x14ac:dyDescent="0.35"/>
  <cols>
    <col min="1" max="1" width="2.81640625" hidden="1" customWidth="1"/>
    <col min="2" max="2" width="34.81640625" customWidth="1"/>
    <col min="3" max="3" width="28.453125" customWidth="1"/>
    <col min="4" max="4" width="22.453125" customWidth="1"/>
    <col min="5" max="5" width="36.453125" customWidth="1"/>
    <col min="6" max="6" width="10" customWidth="1"/>
  </cols>
  <sheetData>
    <row r="1" spans="1:5" x14ac:dyDescent="0.35">
      <c r="B1" s="25" t="s">
        <v>0</v>
      </c>
      <c r="C1" s="26">
        <v>46056</v>
      </c>
      <c r="D1" s="27" t="s">
        <v>1</v>
      </c>
      <c r="E1" s="28" t="s">
        <v>2</v>
      </c>
    </row>
    <row r="2" spans="1:5" x14ac:dyDescent="0.35">
      <c r="B2" s="23" t="s">
        <v>3</v>
      </c>
      <c r="C2" s="10" t="s">
        <v>4</v>
      </c>
      <c r="D2" s="102" t="s">
        <v>5</v>
      </c>
      <c r="E2" s="29" t="s">
        <v>6</v>
      </c>
    </row>
    <row r="3" spans="1:5" x14ac:dyDescent="0.35">
      <c r="B3" s="23" t="s">
        <v>7</v>
      </c>
      <c r="C3" s="10" t="s">
        <v>8</v>
      </c>
      <c r="D3" s="5" t="s">
        <v>9</v>
      </c>
      <c r="E3" s="30" t="s">
        <v>10</v>
      </c>
    </row>
    <row r="4" spans="1:5" x14ac:dyDescent="0.35">
      <c r="B4" s="31" t="s">
        <v>11</v>
      </c>
      <c r="C4" s="11">
        <v>1234</v>
      </c>
      <c r="D4" s="7" t="s">
        <v>12</v>
      </c>
      <c r="E4" s="30">
        <v>1</v>
      </c>
    </row>
    <row r="5" spans="1:5" ht="15" thickBot="1" x14ac:dyDescent="0.4">
      <c r="B5" s="32" t="s">
        <v>13</v>
      </c>
      <c r="C5" s="167" t="s">
        <v>14</v>
      </c>
      <c r="D5" s="167"/>
      <c r="E5" s="168"/>
    </row>
    <row r="6" spans="1:5" ht="27" customHeight="1" thickBot="1" x14ac:dyDescent="0.4"/>
    <row r="7" spans="1:5" x14ac:dyDescent="0.35">
      <c r="A7" s="33"/>
      <c r="B7" s="169" t="s">
        <v>15</v>
      </c>
      <c r="C7" s="170"/>
      <c r="D7" s="34" t="s">
        <v>16</v>
      </c>
      <c r="E7" s="35" t="s">
        <v>17</v>
      </c>
    </row>
    <row r="8" spans="1:5" ht="15" thickBot="1" x14ac:dyDescent="0.4">
      <c r="A8" s="33"/>
      <c r="B8" s="171"/>
      <c r="C8" s="172"/>
      <c r="D8" s="36"/>
      <c r="E8" s="37"/>
    </row>
    <row r="9" spans="1:5" x14ac:dyDescent="0.35">
      <c r="A9" s="33"/>
      <c r="B9" s="38" t="s">
        <v>18</v>
      </c>
      <c r="C9" s="39"/>
      <c r="D9" s="39"/>
      <c r="E9" s="39"/>
    </row>
    <row r="10" spans="1:5" ht="27" customHeight="1" thickBot="1" x14ac:dyDescent="0.4"/>
    <row r="11" spans="1:5" ht="23.15" customHeight="1" x14ac:dyDescent="0.35">
      <c r="B11" s="25" t="s">
        <v>19</v>
      </c>
      <c r="C11" s="40"/>
      <c r="D11" s="2"/>
      <c r="E11" s="2"/>
    </row>
    <row r="12" spans="1:5" x14ac:dyDescent="0.35">
      <c r="B12" s="41" t="s">
        <v>20</v>
      </c>
      <c r="C12" s="42"/>
      <c r="D12" s="2"/>
      <c r="E12" s="2"/>
    </row>
    <row r="13" spans="1:5" x14ac:dyDescent="0.35">
      <c r="B13" s="43" t="s">
        <v>21</v>
      </c>
      <c r="C13" s="44"/>
      <c r="D13" s="45"/>
    </row>
    <row r="14" spans="1:5" x14ac:dyDescent="0.35">
      <c r="B14" s="46" t="s">
        <v>22</v>
      </c>
      <c r="C14" s="47"/>
      <c r="D14" s="4"/>
      <c r="E14" s="4"/>
    </row>
    <row r="15" spans="1:5" ht="15" thickBot="1" x14ac:dyDescent="0.4">
      <c r="B15" s="173" t="s">
        <v>23</v>
      </c>
      <c r="C15" s="174"/>
      <c r="D15" s="2"/>
      <c r="E15" s="2"/>
    </row>
    <row r="16" spans="1:5" ht="27" customHeight="1" thickBot="1" x14ac:dyDescent="0.4">
      <c r="B16" s="3"/>
      <c r="C16" s="3"/>
      <c r="D16" s="3"/>
      <c r="E16" s="3"/>
    </row>
    <row r="17" spans="2:5" s="48" customFormat="1" ht="23.15" customHeight="1" x14ac:dyDescent="0.35">
      <c r="B17" s="161" t="s">
        <v>24</v>
      </c>
      <c r="C17" s="162"/>
      <c r="D17" s="162"/>
      <c r="E17" s="163"/>
    </row>
    <row r="18" spans="2:5" x14ac:dyDescent="0.35">
      <c r="B18" s="175"/>
      <c r="C18" s="176"/>
      <c r="D18" s="176"/>
      <c r="E18" s="177"/>
    </row>
    <row r="19" spans="2:5" x14ac:dyDescent="0.35">
      <c r="B19" s="178"/>
      <c r="C19" s="179"/>
      <c r="D19" s="179"/>
      <c r="E19" s="180"/>
    </row>
    <row r="20" spans="2:5" x14ac:dyDescent="0.35">
      <c r="B20" s="178"/>
      <c r="C20" s="179"/>
      <c r="D20" s="179"/>
      <c r="E20" s="180"/>
    </row>
    <row r="21" spans="2:5" x14ac:dyDescent="0.35">
      <c r="B21" s="178"/>
      <c r="C21" s="179"/>
      <c r="D21" s="179"/>
      <c r="E21" s="180"/>
    </row>
    <row r="22" spans="2:5" x14ac:dyDescent="0.35">
      <c r="B22" s="178"/>
      <c r="C22" s="179"/>
      <c r="D22" s="179"/>
      <c r="E22" s="180"/>
    </row>
    <row r="23" spans="2:5" x14ac:dyDescent="0.35">
      <c r="B23" s="178"/>
      <c r="C23" s="179"/>
      <c r="D23" s="179"/>
      <c r="E23" s="180"/>
    </row>
    <row r="24" spans="2:5" x14ac:dyDescent="0.35">
      <c r="B24" s="178"/>
      <c r="C24" s="179"/>
      <c r="D24" s="179"/>
      <c r="E24" s="180"/>
    </row>
    <row r="25" spans="2:5" x14ac:dyDescent="0.35">
      <c r="B25" s="178"/>
      <c r="C25" s="179"/>
      <c r="D25" s="179"/>
      <c r="E25" s="180"/>
    </row>
    <row r="26" spans="2:5" x14ac:dyDescent="0.35">
      <c r="B26" s="178"/>
      <c r="C26" s="179"/>
      <c r="D26" s="179"/>
      <c r="E26" s="180"/>
    </row>
    <row r="27" spans="2:5" x14ac:dyDescent="0.35">
      <c r="B27" s="181"/>
      <c r="C27" s="182"/>
      <c r="D27" s="182"/>
      <c r="E27" s="183"/>
    </row>
    <row r="28" spans="2:5" x14ac:dyDescent="0.35">
      <c r="B28" s="49" t="s">
        <v>25</v>
      </c>
      <c r="C28" s="184" t="s">
        <v>26</v>
      </c>
      <c r="D28" s="185"/>
      <c r="E28" s="186"/>
    </row>
    <row r="29" spans="2:5" ht="15" thickBot="1" x14ac:dyDescent="0.4">
      <c r="B29" s="50" t="s">
        <v>27</v>
      </c>
      <c r="C29" s="164" t="s">
        <v>28</v>
      </c>
      <c r="D29" s="165"/>
      <c r="E29" s="166"/>
    </row>
    <row r="30" spans="2:5" ht="28.5" customHeight="1" thickBot="1" x14ac:dyDescent="0.4"/>
    <row r="31" spans="2:5" x14ac:dyDescent="0.35">
      <c r="B31" s="161" t="s">
        <v>29</v>
      </c>
      <c r="C31" s="162"/>
      <c r="D31" s="162"/>
      <c r="E31" s="163"/>
    </row>
  </sheetData>
  <sheetProtection sheet="1" objects="1" scenarios="1"/>
  <protectedRanges>
    <protectedRange sqref="C1:C5 E1:E4" name="Bereich2_1"/>
  </protectedRanges>
  <mergeCells count="8">
    <mergeCell ref="B31:E31"/>
    <mergeCell ref="C29:E29"/>
    <mergeCell ref="C5:E5"/>
    <mergeCell ref="B7:C8"/>
    <mergeCell ref="B15:C15"/>
    <mergeCell ref="B17:E17"/>
    <mergeCell ref="B18:E27"/>
    <mergeCell ref="C28:E28"/>
  </mergeCells>
  <dataValidations count="1">
    <dataValidation allowBlank="1" showErrorMessage="1" prompt="Geben Sie einen kurzen, prägnanten Titel" sqref="E3 B5:C5 C4:E4" xr:uid="{5A3D7145-734F-42C6-B420-EE7F0FD0A9CA}"/>
  </dataValidations>
  <printOptions horizontalCentered="1"/>
  <pageMargins left="0.31496062992125984" right="0.31496062992125984" top="0.98425196850393704" bottom="0.59055118110236227" header="0.11811023622047245" footer="0.11811023622047245"/>
  <pageSetup paperSize="9" scale="68" orientation="portrait" r:id="rId1"/>
  <headerFooter>
    <oddHeader>&amp;C&amp;"Arial,Fett"&amp;10Qualifikationsverfahren Kaufleute EFZ Nahrungsmittelindustrie - betrieblicher Teil
&amp;14Deckblatt und Anleitung</oddHeader>
    <oddFooter>&amp;L&amp;A&amp;RSeite &amp;P /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12D0-4FAD-499C-BB48-22F76571FB33}">
  <sheetPr>
    <tabColor theme="7"/>
  </sheetPr>
  <dimension ref="A1:H94"/>
  <sheetViews>
    <sheetView topLeftCell="B42" workbookViewId="0">
      <selection activeCell="C16" sqref="C16:D16"/>
    </sheetView>
  </sheetViews>
  <sheetFormatPr baseColWidth="10" defaultColWidth="11.453125" defaultRowHeight="14.5" x14ac:dyDescent="0.35"/>
  <cols>
    <col min="1" max="1" width="89.1796875" bestFit="1" customWidth="1"/>
    <col min="2" max="2" width="61.1796875" customWidth="1"/>
    <col min="4" max="4" width="89.1796875" bestFit="1" customWidth="1"/>
    <col min="5" max="5" width="61.1796875" customWidth="1"/>
    <col min="7" max="7" width="89.1796875" bestFit="1" customWidth="1"/>
    <col min="8" max="8" width="61.1796875" customWidth="1"/>
  </cols>
  <sheetData>
    <row r="1" spans="1:8" x14ac:dyDescent="0.35">
      <c r="A1" s="1" t="s">
        <v>39</v>
      </c>
      <c r="B1" s="1" t="s">
        <v>40</v>
      </c>
      <c r="D1" s="1" t="s">
        <v>39</v>
      </c>
      <c r="E1" s="1" t="s">
        <v>40</v>
      </c>
      <c r="G1" s="1" t="s">
        <v>39</v>
      </c>
      <c r="H1" s="1" t="s">
        <v>40</v>
      </c>
    </row>
    <row r="2" spans="1:8" x14ac:dyDescent="0.35">
      <c r="A2" t="s">
        <v>240</v>
      </c>
      <c r="B2" t="s">
        <v>42</v>
      </c>
      <c r="D2" t="s">
        <v>243</v>
      </c>
      <c r="E2" t="s">
        <v>244</v>
      </c>
      <c r="G2" t="s">
        <v>249</v>
      </c>
      <c r="H2" t="s">
        <v>44</v>
      </c>
    </row>
    <row r="3" spans="1:8" x14ac:dyDescent="0.35">
      <c r="A3" t="s">
        <v>240</v>
      </c>
      <c r="B3" t="s">
        <v>47</v>
      </c>
      <c r="D3" t="s">
        <v>243</v>
      </c>
      <c r="E3" t="s">
        <v>250</v>
      </c>
      <c r="G3" t="s">
        <v>249</v>
      </c>
      <c r="H3" t="s">
        <v>48</v>
      </c>
    </row>
    <row r="4" spans="1:8" x14ac:dyDescent="0.35">
      <c r="A4" t="s">
        <v>240</v>
      </c>
      <c r="B4" t="s">
        <v>50</v>
      </c>
      <c r="D4" t="s">
        <v>243</v>
      </c>
      <c r="E4" t="s">
        <v>251</v>
      </c>
      <c r="G4" t="s">
        <v>249</v>
      </c>
      <c r="H4" t="s">
        <v>51</v>
      </c>
    </row>
    <row r="5" spans="1:8" x14ac:dyDescent="0.35">
      <c r="A5" t="s">
        <v>252</v>
      </c>
      <c r="B5" t="s">
        <v>54</v>
      </c>
      <c r="D5" t="s">
        <v>243</v>
      </c>
      <c r="E5" t="s">
        <v>253</v>
      </c>
      <c r="G5" t="s">
        <v>249</v>
      </c>
      <c r="H5" t="s">
        <v>55</v>
      </c>
    </row>
    <row r="6" spans="1:8" x14ac:dyDescent="0.35">
      <c r="A6" t="s">
        <v>252</v>
      </c>
      <c r="B6" t="s">
        <v>57</v>
      </c>
      <c r="D6" t="s">
        <v>243</v>
      </c>
      <c r="E6" t="s">
        <v>254</v>
      </c>
      <c r="G6" t="s">
        <v>249</v>
      </c>
      <c r="H6" t="s">
        <v>58</v>
      </c>
    </row>
    <row r="7" spans="1:8" x14ac:dyDescent="0.35">
      <c r="A7" t="s">
        <v>252</v>
      </c>
      <c r="B7" t="s">
        <v>60</v>
      </c>
      <c r="D7" t="s">
        <v>243</v>
      </c>
      <c r="E7" t="s">
        <v>255</v>
      </c>
      <c r="G7" t="s">
        <v>249</v>
      </c>
      <c r="H7" t="s">
        <v>61</v>
      </c>
    </row>
    <row r="8" spans="1:8" x14ac:dyDescent="0.35">
      <c r="A8" t="s">
        <v>252</v>
      </c>
      <c r="B8" t="s">
        <v>63</v>
      </c>
      <c r="D8" t="s">
        <v>245</v>
      </c>
      <c r="E8" t="s">
        <v>256</v>
      </c>
      <c r="G8" t="s">
        <v>249</v>
      </c>
      <c r="H8" t="s">
        <v>64</v>
      </c>
    </row>
    <row r="9" spans="1:8" x14ac:dyDescent="0.35">
      <c r="A9" t="s">
        <v>241</v>
      </c>
      <c r="B9" t="s">
        <v>67</v>
      </c>
      <c r="D9" t="s">
        <v>245</v>
      </c>
      <c r="E9" t="s">
        <v>257</v>
      </c>
      <c r="G9" t="s">
        <v>249</v>
      </c>
      <c r="H9" t="s">
        <v>68</v>
      </c>
    </row>
    <row r="10" spans="1:8" x14ac:dyDescent="0.35">
      <c r="A10" t="s">
        <v>241</v>
      </c>
      <c r="B10" t="s">
        <v>71</v>
      </c>
      <c r="D10" t="s">
        <v>245</v>
      </c>
      <c r="E10" t="s">
        <v>246</v>
      </c>
      <c r="G10" t="s">
        <v>258</v>
      </c>
      <c r="H10" t="s">
        <v>73</v>
      </c>
    </row>
    <row r="11" spans="1:8" x14ac:dyDescent="0.35">
      <c r="A11" t="s">
        <v>241</v>
      </c>
      <c r="B11" t="s">
        <v>75</v>
      </c>
      <c r="D11" t="s">
        <v>245</v>
      </c>
      <c r="E11" t="s">
        <v>259</v>
      </c>
      <c r="G11" t="s">
        <v>258</v>
      </c>
      <c r="H11" t="s">
        <v>76</v>
      </c>
    </row>
    <row r="12" spans="1:8" x14ac:dyDescent="0.35">
      <c r="A12" t="s">
        <v>241</v>
      </c>
      <c r="B12" t="s">
        <v>78</v>
      </c>
      <c r="D12" t="s">
        <v>245</v>
      </c>
      <c r="E12" t="s">
        <v>260</v>
      </c>
      <c r="G12" t="s">
        <v>258</v>
      </c>
      <c r="H12" t="s">
        <v>79</v>
      </c>
    </row>
    <row r="13" spans="1:8" x14ac:dyDescent="0.35">
      <c r="D13" t="s">
        <v>245</v>
      </c>
      <c r="E13" t="s">
        <v>261</v>
      </c>
      <c r="G13" t="s">
        <v>258</v>
      </c>
      <c r="H13" t="s">
        <v>81</v>
      </c>
    </row>
    <row r="14" spans="1:8" x14ac:dyDescent="0.35">
      <c r="D14" t="s">
        <v>245</v>
      </c>
      <c r="E14" t="s">
        <v>262</v>
      </c>
      <c r="G14" t="s">
        <v>258</v>
      </c>
      <c r="H14" t="s">
        <v>83</v>
      </c>
    </row>
    <row r="15" spans="1:8" x14ac:dyDescent="0.35">
      <c r="D15" t="s">
        <v>245</v>
      </c>
      <c r="E15" t="s">
        <v>263</v>
      </c>
      <c r="G15" t="s">
        <v>258</v>
      </c>
      <c r="H15" t="s">
        <v>85</v>
      </c>
    </row>
    <row r="16" spans="1:8" x14ac:dyDescent="0.35">
      <c r="D16" t="s">
        <v>245</v>
      </c>
      <c r="E16" t="s">
        <v>264</v>
      </c>
      <c r="G16" t="s">
        <v>258</v>
      </c>
      <c r="H16" t="s">
        <v>87</v>
      </c>
    </row>
    <row r="17" spans="4:8" x14ac:dyDescent="0.35">
      <c r="D17" t="s">
        <v>245</v>
      </c>
      <c r="E17" t="s">
        <v>265</v>
      </c>
      <c r="G17" t="s">
        <v>258</v>
      </c>
      <c r="H17" t="s">
        <v>89</v>
      </c>
    </row>
    <row r="18" spans="4:8" x14ac:dyDescent="0.35">
      <c r="D18" t="s">
        <v>245</v>
      </c>
      <c r="E18" t="s">
        <v>266</v>
      </c>
      <c r="G18" t="s">
        <v>258</v>
      </c>
      <c r="H18" t="s">
        <v>91</v>
      </c>
    </row>
    <row r="19" spans="4:8" x14ac:dyDescent="0.35">
      <c r="D19" t="s">
        <v>245</v>
      </c>
      <c r="E19" t="s">
        <v>267</v>
      </c>
      <c r="G19" t="s">
        <v>258</v>
      </c>
      <c r="H19" t="s">
        <v>93</v>
      </c>
    </row>
    <row r="20" spans="4:8" x14ac:dyDescent="0.35">
      <c r="D20" t="s">
        <v>245</v>
      </c>
      <c r="E20" t="s">
        <v>268</v>
      </c>
      <c r="G20" t="s">
        <v>258</v>
      </c>
      <c r="H20" t="s">
        <v>95</v>
      </c>
    </row>
    <row r="21" spans="4:8" x14ac:dyDescent="0.35">
      <c r="D21" t="s">
        <v>245</v>
      </c>
      <c r="E21" t="s">
        <v>269</v>
      </c>
      <c r="G21" t="s">
        <v>258</v>
      </c>
      <c r="H21" t="s">
        <v>97</v>
      </c>
    </row>
    <row r="22" spans="4:8" x14ac:dyDescent="0.35">
      <c r="D22" t="s">
        <v>245</v>
      </c>
      <c r="E22" t="s">
        <v>270</v>
      </c>
      <c r="G22" t="s">
        <v>258</v>
      </c>
      <c r="H22" t="s">
        <v>99</v>
      </c>
    </row>
    <row r="23" spans="4:8" x14ac:dyDescent="0.35">
      <c r="D23" t="s">
        <v>245</v>
      </c>
      <c r="E23" t="s">
        <v>271</v>
      </c>
      <c r="G23" t="s">
        <v>258</v>
      </c>
      <c r="H23" t="s">
        <v>101</v>
      </c>
    </row>
    <row r="24" spans="4:8" x14ac:dyDescent="0.35">
      <c r="D24" t="s">
        <v>245</v>
      </c>
      <c r="E24" t="s">
        <v>272</v>
      </c>
      <c r="G24" t="s">
        <v>273</v>
      </c>
      <c r="H24" t="s">
        <v>104</v>
      </c>
    </row>
    <row r="25" spans="4:8" x14ac:dyDescent="0.35">
      <c r="D25" t="s">
        <v>245</v>
      </c>
      <c r="E25" t="s">
        <v>274</v>
      </c>
      <c r="G25" t="s">
        <v>273</v>
      </c>
      <c r="H25" t="s">
        <v>106</v>
      </c>
    </row>
    <row r="26" spans="4:8" x14ac:dyDescent="0.35">
      <c r="D26" t="s">
        <v>275</v>
      </c>
      <c r="E26" t="s">
        <v>276</v>
      </c>
      <c r="G26" t="s">
        <v>273</v>
      </c>
      <c r="H26" t="s">
        <v>108</v>
      </c>
    </row>
    <row r="27" spans="4:8" x14ac:dyDescent="0.35">
      <c r="D27" t="s">
        <v>275</v>
      </c>
      <c r="E27" t="s">
        <v>277</v>
      </c>
      <c r="G27" t="s">
        <v>273</v>
      </c>
      <c r="H27" t="s">
        <v>110</v>
      </c>
    </row>
    <row r="28" spans="4:8" x14ac:dyDescent="0.35">
      <c r="D28" t="s">
        <v>275</v>
      </c>
      <c r="E28" t="s">
        <v>278</v>
      </c>
      <c r="G28" t="s">
        <v>273</v>
      </c>
      <c r="H28" t="s">
        <v>113</v>
      </c>
    </row>
    <row r="29" spans="4:8" x14ac:dyDescent="0.35">
      <c r="D29" t="s">
        <v>275</v>
      </c>
      <c r="E29" t="s">
        <v>279</v>
      </c>
      <c r="G29" t="s">
        <v>273</v>
      </c>
      <c r="H29" t="s">
        <v>115</v>
      </c>
    </row>
    <row r="30" spans="4:8" x14ac:dyDescent="0.35">
      <c r="D30" t="s">
        <v>275</v>
      </c>
      <c r="E30" t="s">
        <v>280</v>
      </c>
      <c r="G30" t="s">
        <v>273</v>
      </c>
      <c r="H30" t="s">
        <v>117</v>
      </c>
    </row>
    <row r="31" spans="4:8" x14ac:dyDescent="0.35">
      <c r="D31" t="s">
        <v>275</v>
      </c>
      <c r="E31" t="s">
        <v>281</v>
      </c>
      <c r="G31" t="s">
        <v>273</v>
      </c>
      <c r="H31" t="s">
        <v>119</v>
      </c>
    </row>
    <row r="32" spans="4:8" x14ac:dyDescent="0.35">
      <c r="D32" t="s">
        <v>275</v>
      </c>
      <c r="E32" t="s">
        <v>282</v>
      </c>
      <c r="G32" t="s">
        <v>273</v>
      </c>
      <c r="H32" t="s">
        <v>122</v>
      </c>
    </row>
    <row r="33" spans="4:8" x14ac:dyDescent="0.35">
      <c r="D33" t="s">
        <v>275</v>
      </c>
      <c r="E33" t="s">
        <v>283</v>
      </c>
      <c r="G33" t="s">
        <v>273</v>
      </c>
      <c r="H33" t="s">
        <v>124</v>
      </c>
    </row>
    <row r="34" spans="4:8" x14ac:dyDescent="0.35">
      <c r="D34" t="s">
        <v>275</v>
      </c>
      <c r="E34" t="s">
        <v>284</v>
      </c>
      <c r="G34" t="s">
        <v>273</v>
      </c>
      <c r="H34" t="s">
        <v>126</v>
      </c>
    </row>
    <row r="35" spans="4:8" x14ac:dyDescent="0.35">
      <c r="D35" t="s">
        <v>275</v>
      </c>
      <c r="E35" t="s">
        <v>285</v>
      </c>
      <c r="G35" t="s">
        <v>273</v>
      </c>
      <c r="H35" t="s">
        <v>128</v>
      </c>
    </row>
    <row r="36" spans="4:8" x14ac:dyDescent="0.35">
      <c r="D36" t="s">
        <v>275</v>
      </c>
      <c r="E36" t="s">
        <v>286</v>
      </c>
      <c r="G36" t="s">
        <v>273</v>
      </c>
      <c r="H36" t="s">
        <v>129</v>
      </c>
    </row>
    <row r="37" spans="4:8" x14ac:dyDescent="0.35">
      <c r="D37" t="s">
        <v>275</v>
      </c>
      <c r="E37" t="s">
        <v>287</v>
      </c>
      <c r="G37" t="s">
        <v>273</v>
      </c>
      <c r="H37" t="s">
        <v>130</v>
      </c>
    </row>
    <row r="38" spans="4:8" x14ac:dyDescent="0.35">
      <c r="D38" t="s">
        <v>275</v>
      </c>
      <c r="E38" t="s">
        <v>288</v>
      </c>
      <c r="G38" t="s">
        <v>273</v>
      </c>
      <c r="H38" t="s">
        <v>131</v>
      </c>
    </row>
    <row r="39" spans="4:8" x14ac:dyDescent="0.35">
      <c r="D39" t="s">
        <v>275</v>
      </c>
      <c r="E39" t="s">
        <v>289</v>
      </c>
      <c r="G39" t="s">
        <v>273</v>
      </c>
      <c r="H39" t="s">
        <v>132</v>
      </c>
    </row>
    <row r="40" spans="4:8" x14ac:dyDescent="0.35">
      <c r="D40" t="s">
        <v>275</v>
      </c>
      <c r="E40" t="s">
        <v>290</v>
      </c>
      <c r="G40" t="s">
        <v>273</v>
      </c>
      <c r="H40" t="s">
        <v>133</v>
      </c>
    </row>
    <row r="41" spans="4:8" x14ac:dyDescent="0.35">
      <c r="D41" t="s">
        <v>291</v>
      </c>
      <c r="E41" t="s">
        <v>292</v>
      </c>
      <c r="G41" t="s">
        <v>273</v>
      </c>
      <c r="H41" t="s">
        <v>134</v>
      </c>
    </row>
    <row r="42" spans="4:8" x14ac:dyDescent="0.35">
      <c r="D42" t="s">
        <v>291</v>
      </c>
      <c r="E42" t="s">
        <v>293</v>
      </c>
      <c r="G42" t="s">
        <v>273</v>
      </c>
      <c r="H42" t="s">
        <v>135</v>
      </c>
    </row>
    <row r="43" spans="4:8" x14ac:dyDescent="0.35">
      <c r="D43" t="s">
        <v>291</v>
      </c>
      <c r="E43" t="s">
        <v>294</v>
      </c>
      <c r="G43" t="s">
        <v>273</v>
      </c>
      <c r="H43" t="s">
        <v>136</v>
      </c>
    </row>
    <row r="44" spans="4:8" x14ac:dyDescent="0.35">
      <c r="D44" t="s">
        <v>291</v>
      </c>
      <c r="E44" t="s">
        <v>295</v>
      </c>
      <c r="G44" t="s">
        <v>273</v>
      </c>
      <c r="H44" t="s">
        <v>137</v>
      </c>
    </row>
    <row r="45" spans="4:8" x14ac:dyDescent="0.35">
      <c r="D45" t="s">
        <v>296</v>
      </c>
      <c r="E45" t="s">
        <v>297</v>
      </c>
      <c r="G45" t="s">
        <v>273</v>
      </c>
      <c r="H45" t="s">
        <v>138</v>
      </c>
    </row>
    <row r="46" spans="4:8" x14ac:dyDescent="0.35">
      <c r="D46" t="s">
        <v>296</v>
      </c>
      <c r="E46" t="s">
        <v>298</v>
      </c>
      <c r="G46" t="s">
        <v>273</v>
      </c>
      <c r="H46" t="s">
        <v>139</v>
      </c>
    </row>
    <row r="47" spans="4:8" x14ac:dyDescent="0.35">
      <c r="D47" t="s">
        <v>296</v>
      </c>
      <c r="E47" t="s">
        <v>299</v>
      </c>
      <c r="G47" t="s">
        <v>273</v>
      </c>
      <c r="H47" t="s">
        <v>140</v>
      </c>
    </row>
    <row r="48" spans="4:8" x14ac:dyDescent="0.35">
      <c r="D48" t="s">
        <v>296</v>
      </c>
      <c r="E48" t="s">
        <v>300</v>
      </c>
      <c r="G48" t="s">
        <v>273</v>
      </c>
      <c r="H48" t="s">
        <v>141</v>
      </c>
    </row>
    <row r="49" spans="7:8" x14ac:dyDescent="0.35">
      <c r="G49" t="s">
        <v>273</v>
      </c>
      <c r="H49" t="s">
        <v>142</v>
      </c>
    </row>
    <row r="50" spans="7:8" x14ac:dyDescent="0.35">
      <c r="G50" t="s">
        <v>273</v>
      </c>
      <c r="H50" t="s">
        <v>143</v>
      </c>
    </row>
    <row r="51" spans="7:8" x14ac:dyDescent="0.35">
      <c r="G51" t="s">
        <v>273</v>
      </c>
      <c r="H51" t="s">
        <v>144</v>
      </c>
    </row>
    <row r="52" spans="7:8" x14ac:dyDescent="0.35">
      <c r="G52" t="s">
        <v>273</v>
      </c>
      <c r="H52" t="s">
        <v>145</v>
      </c>
    </row>
    <row r="53" spans="7:8" x14ac:dyDescent="0.35">
      <c r="G53" t="s">
        <v>273</v>
      </c>
      <c r="H53" t="s">
        <v>146</v>
      </c>
    </row>
    <row r="54" spans="7:8" x14ac:dyDescent="0.35">
      <c r="G54" t="s">
        <v>273</v>
      </c>
      <c r="H54" t="s">
        <v>147</v>
      </c>
    </row>
    <row r="55" spans="7:8" x14ac:dyDescent="0.35">
      <c r="G55" t="s">
        <v>273</v>
      </c>
      <c r="H55" t="s">
        <v>148</v>
      </c>
    </row>
    <row r="56" spans="7:8" x14ac:dyDescent="0.35">
      <c r="G56" t="s">
        <v>273</v>
      </c>
      <c r="H56" t="s">
        <v>149</v>
      </c>
    </row>
    <row r="57" spans="7:8" x14ac:dyDescent="0.35">
      <c r="G57" t="s">
        <v>273</v>
      </c>
      <c r="H57" t="s">
        <v>150</v>
      </c>
    </row>
    <row r="58" spans="7:8" x14ac:dyDescent="0.35">
      <c r="G58" t="s">
        <v>273</v>
      </c>
      <c r="H58" t="s">
        <v>151</v>
      </c>
    </row>
    <row r="59" spans="7:8" x14ac:dyDescent="0.35">
      <c r="G59" t="s">
        <v>273</v>
      </c>
      <c r="H59" t="s">
        <v>152</v>
      </c>
    </row>
    <row r="60" spans="7:8" x14ac:dyDescent="0.35">
      <c r="G60" t="s">
        <v>273</v>
      </c>
      <c r="H60" t="s">
        <v>153</v>
      </c>
    </row>
    <row r="61" spans="7:8" x14ac:dyDescent="0.35">
      <c r="G61" t="s">
        <v>273</v>
      </c>
      <c r="H61" t="s">
        <v>154</v>
      </c>
    </row>
    <row r="62" spans="7:8" x14ac:dyDescent="0.35">
      <c r="G62" t="s">
        <v>247</v>
      </c>
      <c r="H62" t="s">
        <v>156</v>
      </c>
    </row>
    <row r="63" spans="7:8" x14ac:dyDescent="0.35">
      <c r="G63" t="s">
        <v>247</v>
      </c>
      <c r="H63" t="s">
        <v>157</v>
      </c>
    </row>
    <row r="64" spans="7:8" x14ac:dyDescent="0.35">
      <c r="G64" t="s">
        <v>247</v>
      </c>
      <c r="H64" t="s">
        <v>158</v>
      </c>
    </row>
    <row r="65" spans="7:8" x14ac:dyDescent="0.35">
      <c r="G65" t="s">
        <v>247</v>
      </c>
      <c r="H65" t="s">
        <v>159</v>
      </c>
    </row>
    <row r="66" spans="7:8" x14ac:dyDescent="0.35">
      <c r="G66" t="s">
        <v>247</v>
      </c>
      <c r="H66" t="s">
        <v>160</v>
      </c>
    </row>
    <row r="67" spans="7:8" x14ac:dyDescent="0.35">
      <c r="G67" t="s">
        <v>247</v>
      </c>
      <c r="H67" t="s">
        <v>161</v>
      </c>
    </row>
    <row r="68" spans="7:8" x14ac:dyDescent="0.35">
      <c r="G68" t="s">
        <v>247</v>
      </c>
      <c r="H68" t="s">
        <v>162</v>
      </c>
    </row>
    <row r="69" spans="7:8" x14ac:dyDescent="0.35">
      <c r="G69" t="s">
        <v>247</v>
      </c>
      <c r="H69" t="s">
        <v>163</v>
      </c>
    </row>
    <row r="70" spans="7:8" x14ac:dyDescent="0.35">
      <c r="G70" t="s">
        <v>247</v>
      </c>
      <c r="H70" t="s">
        <v>164</v>
      </c>
    </row>
    <row r="71" spans="7:8" x14ac:dyDescent="0.35">
      <c r="G71" t="s">
        <v>247</v>
      </c>
      <c r="H71" t="s">
        <v>165</v>
      </c>
    </row>
    <row r="72" spans="7:8" x14ac:dyDescent="0.35">
      <c r="G72" t="s">
        <v>247</v>
      </c>
      <c r="H72" t="s">
        <v>166</v>
      </c>
    </row>
    <row r="73" spans="7:8" x14ac:dyDescent="0.35">
      <c r="G73" t="s">
        <v>247</v>
      </c>
      <c r="H73" t="s">
        <v>167</v>
      </c>
    </row>
    <row r="74" spans="7:8" x14ac:dyDescent="0.35">
      <c r="G74" t="s">
        <v>247</v>
      </c>
      <c r="H74" t="s">
        <v>168</v>
      </c>
    </row>
    <row r="75" spans="7:8" x14ac:dyDescent="0.35">
      <c r="G75" t="s">
        <v>247</v>
      </c>
      <c r="H75" t="s">
        <v>169</v>
      </c>
    </row>
    <row r="76" spans="7:8" x14ac:dyDescent="0.35">
      <c r="G76" t="s">
        <v>247</v>
      </c>
      <c r="H76" t="s">
        <v>170</v>
      </c>
    </row>
    <row r="77" spans="7:8" x14ac:dyDescent="0.35">
      <c r="G77" t="s">
        <v>247</v>
      </c>
      <c r="H77" t="s">
        <v>171</v>
      </c>
    </row>
    <row r="78" spans="7:8" x14ac:dyDescent="0.35">
      <c r="G78" t="s">
        <v>247</v>
      </c>
      <c r="H78" t="s">
        <v>172</v>
      </c>
    </row>
    <row r="79" spans="7:8" x14ac:dyDescent="0.35">
      <c r="G79" t="s">
        <v>247</v>
      </c>
      <c r="H79" t="s">
        <v>173</v>
      </c>
    </row>
    <row r="80" spans="7:8" x14ac:dyDescent="0.35">
      <c r="G80" t="s">
        <v>247</v>
      </c>
      <c r="H80" t="s">
        <v>174</v>
      </c>
    </row>
    <row r="81" spans="7:8" x14ac:dyDescent="0.35">
      <c r="G81" t="s">
        <v>247</v>
      </c>
      <c r="H81" t="s">
        <v>175</v>
      </c>
    </row>
    <row r="82" spans="7:8" x14ac:dyDescent="0.35">
      <c r="G82" t="s">
        <v>247</v>
      </c>
      <c r="H82" t="s">
        <v>176</v>
      </c>
    </row>
    <row r="83" spans="7:8" x14ac:dyDescent="0.35">
      <c r="G83" t="s">
        <v>247</v>
      </c>
      <c r="H83" t="s">
        <v>177</v>
      </c>
    </row>
    <row r="84" spans="7:8" x14ac:dyDescent="0.35">
      <c r="G84" t="s">
        <v>247</v>
      </c>
      <c r="H84" t="s">
        <v>178</v>
      </c>
    </row>
    <row r="85" spans="7:8" x14ac:dyDescent="0.35">
      <c r="G85" t="s">
        <v>247</v>
      </c>
      <c r="H85" t="s">
        <v>179</v>
      </c>
    </row>
    <row r="86" spans="7:8" x14ac:dyDescent="0.35">
      <c r="G86" t="s">
        <v>247</v>
      </c>
      <c r="H86" t="s">
        <v>180</v>
      </c>
    </row>
    <row r="87" spans="7:8" x14ac:dyDescent="0.35">
      <c r="G87" t="s">
        <v>247</v>
      </c>
      <c r="H87" t="s">
        <v>181</v>
      </c>
    </row>
    <row r="88" spans="7:8" x14ac:dyDescent="0.35">
      <c r="G88" t="s">
        <v>247</v>
      </c>
      <c r="H88" t="s">
        <v>182</v>
      </c>
    </row>
    <row r="89" spans="7:8" x14ac:dyDescent="0.35">
      <c r="G89" t="s">
        <v>247</v>
      </c>
      <c r="H89" t="s">
        <v>183</v>
      </c>
    </row>
    <row r="90" spans="7:8" x14ac:dyDescent="0.35">
      <c r="G90" t="s">
        <v>248</v>
      </c>
      <c r="H90" t="s">
        <v>185</v>
      </c>
    </row>
    <row r="91" spans="7:8" x14ac:dyDescent="0.35">
      <c r="G91" t="s">
        <v>248</v>
      </c>
      <c r="H91" t="s">
        <v>186</v>
      </c>
    </row>
    <row r="92" spans="7:8" x14ac:dyDescent="0.35">
      <c r="G92" t="s">
        <v>248</v>
      </c>
      <c r="H92" t="s">
        <v>187</v>
      </c>
    </row>
    <row r="93" spans="7:8" x14ac:dyDescent="0.35">
      <c r="G93" t="s">
        <v>248</v>
      </c>
      <c r="H93" t="s">
        <v>188</v>
      </c>
    </row>
    <row r="94" spans="7:8" x14ac:dyDescent="0.35">
      <c r="G94" t="s">
        <v>248</v>
      </c>
      <c r="H94" t="s">
        <v>189</v>
      </c>
    </row>
  </sheetData>
  <pageMargins left="0.7" right="0.7" top="0.78740157499999996" bottom="0.78740157499999996" header="0.3" footer="0.3"/>
  <tableParts count="3">
    <tablePart r:id="rId1"/>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12169-3EA1-4846-9B51-5E3BF7C172E7}">
  <sheetPr>
    <tabColor theme="7"/>
  </sheetPr>
  <dimension ref="A1:Z30"/>
  <sheetViews>
    <sheetView workbookViewId="0">
      <selection activeCell="C16" sqref="C16:D16"/>
    </sheetView>
  </sheetViews>
  <sheetFormatPr baseColWidth="10" defaultColWidth="11.453125" defaultRowHeight="14.5" x14ac:dyDescent="0.35"/>
  <cols>
    <col min="1" max="1" width="82.81640625" bestFit="1" customWidth="1"/>
  </cols>
  <sheetData>
    <row r="1" spans="1:26" s="18" customFormat="1" ht="12" x14ac:dyDescent="0.3">
      <c r="A1" s="214" t="s">
        <v>190</v>
      </c>
      <c r="B1" s="214"/>
      <c r="C1" s="214"/>
      <c r="D1" s="214"/>
      <c r="E1" s="214"/>
      <c r="F1" s="214"/>
      <c r="G1" s="214"/>
      <c r="H1" s="214"/>
      <c r="J1" s="215" t="s">
        <v>301</v>
      </c>
      <c r="K1" s="215"/>
      <c r="L1" s="215"/>
      <c r="M1" s="215"/>
      <c r="N1" s="215"/>
      <c r="O1" s="215"/>
      <c r="P1" s="215"/>
      <c r="Q1" s="215"/>
      <c r="S1" s="216" t="s">
        <v>191</v>
      </c>
      <c r="T1" s="216"/>
      <c r="U1" s="216"/>
      <c r="V1" s="216"/>
      <c r="W1" s="216"/>
      <c r="X1" s="216"/>
      <c r="Y1" s="216"/>
      <c r="Z1" s="216"/>
    </row>
    <row r="2" spans="1:26" x14ac:dyDescent="0.35">
      <c r="A2" t="s">
        <v>39</v>
      </c>
      <c r="B2" t="s">
        <v>193</v>
      </c>
      <c r="D2" t="s">
        <v>39</v>
      </c>
      <c r="E2" t="s">
        <v>193</v>
      </c>
      <c r="G2" t="s">
        <v>39</v>
      </c>
      <c r="H2" t="s">
        <v>193</v>
      </c>
      <c r="J2" t="s">
        <v>39</v>
      </c>
      <c r="K2" t="s">
        <v>193</v>
      </c>
      <c r="M2" t="s">
        <v>39</v>
      </c>
      <c r="N2" t="s">
        <v>193</v>
      </c>
      <c r="P2" t="s">
        <v>39</v>
      </c>
      <c r="Q2" t="s">
        <v>193</v>
      </c>
      <c r="S2" t="s">
        <v>39</v>
      </c>
      <c r="T2" t="s">
        <v>193</v>
      </c>
      <c r="V2" t="s">
        <v>39</v>
      </c>
      <c r="W2" t="s">
        <v>193</v>
      </c>
      <c r="Y2" t="s">
        <v>39</v>
      </c>
      <c r="Z2" t="s">
        <v>193</v>
      </c>
    </row>
    <row r="3" spans="1:26" x14ac:dyDescent="0.35">
      <c r="A3" t="str" cm="1">
        <f t="array" ref="A3:A5">_xlfn.UNIQUE(Handlungssimulation3[Handlungskompetenzen Handlungssimulation],FALSE)</f>
        <v>a1Kaufmännische Kompetenzentwicklung überprüfen und weiterentwickeln</v>
      </c>
      <c r="B3" t="str" cm="1">
        <f t="array" ref="B3:B5">_xlfn.UNIQUE(_xlfn._xlws.FILTER(Handlungssimulation3[Leistungsziele Handlungssimulation],Handlungssimulation3[Handlungskompetenzen Handlungssimulation]='2_PEX'!A10),FALSE)</f>
        <v>a1.bt1Sie informieren sich im Arbeitsmarkt über Trends und Entwicklungsmöglichkeiten in ihrem Berufsfeld.</v>
      </c>
      <c r="D3" t="str" cm="1">
        <f t="array" ref="D3:D5">_xlfn.UNIQUE(Handlungssimulation3[Handlungskompetenzen Handlungssimulation],FALSE)</f>
        <v>a1Kaufmännische Kompetenzentwicklung überprüfen und weiterentwickeln</v>
      </c>
      <c r="E3" t="str" cm="1">
        <f t="array" ref="E3:E6">_xlfn.UNIQUE(_xlfn._xlws.FILTER(Handlungssimulation3[Leistungsziele Handlungssimulation],Handlungssimulation3[Handlungskompetenzen Handlungssimulation]='2_PEX'!A13),FALSE)</f>
        <v>a3.bt1Sie engagieren sich für kaufmännische Aufträge und Aufgaben, die zu ihrem Kompetenzprofil passen.</v>
      </c>
      <c r="G3" t="str" cm="1">
        <f t="array" ref="G3:G5">_xlfn.UNIQUE(Handlungssimulation3[Handlungskompetenzen Handlungssimulation],FALSE)</f>
        <v>a1Kaufmännische Kompetenzentwicklung überprüfen und weiterentwickeln</v>
      </c>
      <c r="H3" t="e" cm="1" vm="1">
        <f t="array" ref="H3">_xlfn.UNIQUE(_xlfn._xlws.FILTER(Handlungssimulation3[Leistungsziele Handlungssimulation],Handlungssimulation3[Handlungskompetenzen Handlungssimulation]='2_PEX'!A16),FALSE)</f>
        <v>#VALUE!</v>
      </c>
      <c r="J3" t="str" cm="1">
        <f t="array" ref="J3:J7">_xlfn.UNIQUE(Handlungssimulation37[Handlungskompetenzen Handlungssimulation],FALSE)</f>
        <v>b1In unterschiedlichen Teams zur Bearbeitung kaufmännischer Aufträge zusammenarbeiten und kommunizieren</v>
      </c>
      <c r="K3" t="str" cm="1">
        <f t="array" ref="K3:K8">_xlfn.UNIQUE(_xlfn._xlws.FILTER(Handlungssimulation37[Leistungsziele Handlungssimulation],Handlungssimulation37[Handlungskompetenzen Handlungssimulation]='2_PEX'!A20),FALSE)</f>
        <v>b1.bt1Sie arbeiten mit allen Teammitgliedern situationsgerecht zusammen.</v>
      </c>
      <c r="M3" t="str" cm="1">
        <f t="array" ref="M3:M7">_xlfn.UNIQUE(Handlungssimulation37[Handlungskompetenzen Handlungssimulation],FALSE)</f>
        <v>b1In unterschiedlichen Teams zur Bearbeitung kaufmännischer Aufträge zusammenarbeiten und kommunizieren</v>
      </c>
      <c r="N3" t="str" cm="1">
        <f t="array" ref="N3:N20">_xlfn.UNIQUE(_xlfn._xlws.FILTER(Handlungssimulation37[Leistungsziele Handlungssimulation],Handlungssimulation37[Handlungskompetenzen Handlungssimulation]='2_PEX'!A23),FALSE)</f>
        <v>b2.bt1Sie arbeiten als Bindeglied mit unterschiedlichen Schnittstellenpartnern und Anspruchsgruppen effizient zusammen über unterschiedliche Kanäle.</v>
      </c>
      <c r="P3" t="str" cm="1">
        <f t="array" ref="P3:P7">_xlfn.UNIQUE(Handlungssimulation37[Handlungskompetenzen Handlungssimulation],FALSE)</f>
        <v>b1In unterschiedlichen Teams zur Bearbeitung kaufmännischer Aufträge zusammenarbeiten und kommunizieren</v>
      </c>
      <c r="Q3" t="e" cm="1" vm="1">
        <f t="array" ref="Q3">_xlfn.UNIQUE(_xlfn._xlws.FILTER(Handlungssimulation37[Leistungsziele Handlungssimulation],Handlungssimulation37[Handlungskompetenzen Handlungssimulation]='2_PEX'!A26),FALSE)</f>
        <v>#VALUE!</v>
      </c>
      <c r="S3" t="str" cm="1">
        <f t="array" ref="S3:S7">_xlfn.UNIQUE(Handlungssimulation38[Handlungskompetenzen Handlungssimulation],FALSE)</f>
        <v>c1Aufgaben und Ressourcen im kaufmännischen Arbeitsbereich planen, koordinieren und optimieren</v>
      </c>
      <c r="T3" t="str" cm="1">
        <f t="array" ref="T3:T30">_xlfn.UNIQUE(_xlfn._xlws.FILTER(Handlungssimulation38[Leistungsziele Handlungssimulation],Handlungssimulation38[Handlungskompetenzen Handlungssimulation]='2_PEX'!A30),FALSE)</f>
        <v>c4.bt1Sie kommunizieren mit allen betriebsinternen und externen Anspruchsgruppen über alle Kanäle gemäss den betrieblichen Informations- und Kommunikationsvorgaben.</v>
      </c>
      <c r="V3" t="str" cm="1">
        <f t="array" ref="V3:V7">_xlfn.UNIQUE(Handlungssimulation38[Handlungskompetenzen Handlungssimulation],FALSE)</f>
        <v>c1Aufgaben und Ressourcen im kaufmännischen Arbeitsbereich planen, koordinieren und optimieren</v>
      </c>
      <c r="W3" t="str" cm="1">
        <f t="array" ref="W3:W7">_xlfn.UNIQUE(_xlfn._xlws.FILTER(Handlungssimulation38[Leistungsziele Handlungssimulation],Handlungssimulation38[Handlungskompetenzen Handlungssimulation]='2_PEX'!A33),FALSE)</f>
        <v>c5.bt1Sie erstellen für Anlässe, Teilprojekte und weitere Aufträge Budgets sowie Abrechnungen über effektive Kosten und Erträge.</v>
      </c>
      <c r="Y3" t="str" cm="1">
        <f t="array" ref="Y3:Y7">_xlfn.UNIQUE(Handlungssimulation38[Handlungskompetenzen Handlungssimulation],FALSE)</f>
        <v>c1Aufgaben und Ressourcen im kaufmännischen Arbeitsbereich planen, koordinieren und optimieren</v>
      </c>
      <c r="Z3" t="e" cm="1" vm="1">
        <f t="array" ref="Z3">_xlfn.UNIQUE(_xlfn._xlws.FILTER(Handlungssimulation38[Leistungsziele Handlungssimulation],Handlungssimulation38[Handlungskompetenzen Handlungssimulation]='2_PEX'!A36),FALSE)</f>
        <v>#VALUE!</v>
      </c>
    </row>
    <row r="4" spans="1:26" x14ac:dyDescent="0.35">
      <c r="A4" t="str">
        <v>a2Netzwerke im kaufmännischen Bereich aufbauen und nutzen</v>
      </c>
      <c r="B4" t="str">
        <v>a1.bt2Sie analysieren und dokumentieren ihre Fähigkeiten, Stärken und Schwächen im berufs- und tätigkeitsrelevanten Bereich.</v>
      </c>
      <c r="D4" t="str">
        <v>a2Netzwerke im kaufmännischen Bereich aufbauen und nutzen</v>
      </c>
      <c r="E4" t="str">
        <v>a3.bt2Sie bearbeiten kaufmännische Aufträge und Aufgaben dienstleistungsorientiert.</v>
      </c>
      <c r="G4" t="str">
        <v>a2Netzwerke im kaufmännischen Bereich aufbauen und nutzen</v>
      </c>
      <c r="J4" t="str">
        <v>b2Schnittstellen in betrieblichen Prozessen koordinieren</v>
      </c>
      <c r="K4" t="str">
        <v>b1.bt2Sie kommunizieren mit allen Teammitgliedern in der regionalen Landessprache, in Englisch oder in einer zweiten Landessprache.</v>
      </c>
      <c r="M4" t="str">
        <v>b2Schnittstellen in betrieblichen Prozessen koordinieren</v>
      </c>
      <c r="N4" t="str">
        <v>b2.bt2Sie schätzen die Bedürfnisse und Anliegen der verschiedenen Anspruchsgruppen an den Schnittstellen ein und leiten zweckmässige Arbeitsschritte systematisch ab.</v>
      </c>
      <c r="P4" t="str">
        <v>b2Schnittstellen in betrieblichen Prozessen koordinieren</v>
      </c>
      <c r="S4" t="str">
        <v>c2Kaufmännische Unterstützungsprozesse koordinieren und umsetzen</v>
      </c>
      <c r="T4" t="str">
        <v>c4.bt2Sie kommunizieren mit allen betriebsinternen und externen Anspruchsgruppen mündlich und schriftlich in der regionalen Landessprache oder in einer Fremdsprache.</v>
      </c>
      <c r="V4" t="str">
        <v>c2Kaufmännische Unterstützungsprozesse koordinieren und umsetzen</v>
      </c>
      <c r="W4" t="str">
        <v>c5.bt2Sie erkennen Abweichungen von Budget- und effektiven Kosten sowie Erträgen und schlagen den zuständigen Stellen rechtzeitig Massnahmen vor.</v>
      </c>
      <c r="Y4" t="str">
        <v>c2Kaufmännische Unterstützungsprozesse koordinieren und umsetzen</v>
      </c>
    </row>
    <row r="5" spans="1:26" x14ac:dyDescent="0.35">
      <c r="A5" t="str">
        <v>a3Kaufmännische Aufträge entgegennehmen und bearbeiten</v>
      </c>
      <c r="B5" t="str">
        <v>a1.bt3Sie leiten Vorschläge für Massnahmen zur Weiterentwicklung ihrer berufsbezogenen Kompetenzen ab und legen diese mit ihren Vorgesetzten und/oder Berufsbildner/innen fest.</v>
      </c>
      <c r="D5" t="str">
        <v>a3Kaufmännische Aufträge entgegennehmen und bearbeiten</v>
      </c>
      <c r="E5" t="str">
        <v>a3.bt3Sie holen Rückmeldungen zur Auftragsausführung ein.</v>
      </c>
      <c r="G5" t="str">
        <v>a3Kaufmännische Aufträge entgegennehmen und bearbeiten</v>
      </c>
      <c r="J5" t="str">
        <v>b3In wirtschaftlichen Fachdiskussionen mitdiskutieren</v>
      </c>
      <c r="K5" t="str">
        <v>b1.bt3Sie kommunizieren mit allen Teammitgliedern adressatengerecht.</v>
      </c>
      <c r="M5" t="str">
        <v>b3In wirtschaftlichen Fachdiskussionen mitdiskutieren</v>
      </c>
      <c r="N5" t="str">
        <v>b2.bt3Sie koordinieren an den Schnittstellen zwischen allen Beteiligten mit kaufmännischen Hilfsmitteln.</v>
      </c>
      <c r="P5" t="str">
        <v>b3In wirtschaftlichen Fachdiskussionen mitdiskutieren</v>
      </c>
      <c r="S5" t="str">
        <v>c3Betriebliche Prozesse dokumentieren, koordinieren und umsetzen</v>
      </c>
      <c r="T5" t="str">
        <v>c4.bt3Sie hinterfragen ihr persönliches Kommunikationsverhalten gegenüber betriebsinternen und externen Anspruchsgruppen und leiten geeignete Verbesserungsmassnahmen ab.</v>
      </c>
      <c r="V5" t="str">
        <v>c3Betriebliche Prozesse dokumentieren, koordinieren und umsetzen</v>
      </c>
      <c r="W5" t="str">
        <v>c5.bt3Sie bearbeiten Rechnungen und leiten sie an die zuständigen Stellen weiter.</v>
      </c>
      <c r="Y5" t="str">
        <v>c3Betriebliche Prozesse dokumentieren, koordinieren und umsetzen</v>
      </c>
    </row>
    <row r="6" spans="1:26" x14ac:dyDescent="0.35">
      <c r="E6" t="str">
        <v>a3.bt4Sie analysieren die eigene Qualität und Vorgehensweise der Ausführung des Auftrags oder der Aufgabe und die Rückmeldungen und schlagen Verbesserungsmassnahmen vor.</v>
      </c>
      <c r="J6" t="str">
        <v>b4Kaufmännische Projektmanagementaufgaben ausführen und Teilprojekte bearbeiten</v>
      </c>
      <c r="K6" t="str">
        <v>b1.bt4Sie sprechen Konfliktsituationen an und setzen sich für sachbezogene Lösungen ein.</v>
      </c>
      <c r="M6" t="str">
        <v>b4Kaufmännische Projektmanagementaufgaben ausführen und Teilprojekte bearbeiten</v>
      </c>
      <c r="N6" t="str">
        <v>b2.bt4Sie kommunizieren und dokumentieren als Bindeglied anspruchsvolle technische und fachliche Inhalte gegenüber internen und externen Schnittstellenbeteiligten adressatengerecht.</v>
      </c>
      <c r="P6" t="str">
        <v>b4Kaufmännische Projektmanagementaufgaben ausführen und Teilprojekte bearbeiten</v>
      </c>
      <c r="S6" t="str">
        <v>c4Marketing- und Kommunikationsaktivitäten umsetzen</v>
      </c>
      <c r="T6" t="str">
        <v>c4.bt4Sie informieren sich über Entwicklungen im Kommunikationsbereich und erarbeiten passende Vorschläge für ihren Betrieb.</v>
      </c>
      <c r="V6" t="str">
        <v>c4Marketing- und Kommunikationsaktivitäten umsetzen</v>
      </c>
      <c r="W6" t="str">
        <v>c5.bt4Sie handeln gemäss den finanziellen Rahmenbedingungen kostenbewusst.</v>
      </c>
      <c r="Y6" t="str">
        <v>c4Marketing- und Kommunikationsaktivitäten umsetzen</v>
      </c>
    </row>
    <row r="7" spans="1:26" x14ac:dyDescent="0.35">
      <c r="J7" t="str">
        <v>b5Betriebliche Veränderungsprozesse mitgestalten</v>
      </c>
      <c r="K7" t="str">
        <v>b1.bt5Sie reflektieren ihre Kommunikation und ihren Umgang mit den Teammitgliedern und leiten Optimierungsmassnahmen für die Zukunft ab.</v>
      </c>
      <c r="M7" t="str">
        <v>b5Betriebliche Veränderungsprozesse mitgestalten</v>
      </c>
      <c r="N7" t="str">
        <v>b2.bt5Sie wenden im Geschäftsverkehr die betrieblichen und gesellschaftlichen Regeln, Usanzen und Vorgaben an.</v>
      </c>
      <c r="P7" t="str">
        <v>b5Betriebliche Veränderungsprozesse mitgestalten</v>
      </c>
      <c r="S7" t="str">
        <v>c5Finanzielle Vorgänge betreuen und kontrollieren</v>
      </c>
      <c r="T7" t="str">
        <v>c4.bt5Sie testen den Einsatz neuer Kommunikationsmittel und -formen.</v>
      </c>
      <c r="V7" t="str">
        <v>c5Finanzielle Vorgänge betreuen und kontrollieren</v>
      </c>
      <c r="W7" t="str">
        <v>c5.bt5Sie prüfen die finanziellen Vorgänge in ihrem Arbeitsbereich auf Unklarheiten, Fehler, kritische Situationen sowie Plausibilität und korrigieren sie nach Absprache mit der vorgesetzten Stelle.</v>
      </c>
      <c r="Y7" t="str">
        <v>c5Finanzielle Vorgänge betreuen und kontrollieren</v>
      </c>
    </row>
    <row r="8" spans="1:26" x14ac:dyDescent="0.35">
      <c r="K8" t="str">
        <v>b1.bt6Sie setzen in ihren Aufträgen Vorgaben, Vereinbarungen und Termine um und leiten bei Abweichungen zeitgerecht Massnahmen ein.</v>
      </c>
      <c r="N8" t="str">
        <v>b2.bt6Sie reflektieren ihre Schnittstellenkoordination und schlagen den zuständigen Stellen Optimierungsmassnahmen vor.</v>
      </c>
      <c r="T8" t="str">
        <v>c4.bt6Sie unterstützen die Planung und die Koordination von Marketing- und Kommunikationsaktivitäten über verschiedene Kanäle in ihrem Arbeitsbereich zielgruppenorientiert.</v>
      </c>
    </row>
    <row r="9" spans="1:26" x14ac:dyDescent="0.35">
      <c r="N9" t="str">
        <v>b2.bt7Sie arbeiten mit den Fachverantwortlichen konstruktiv zusammen.</v>
      </c>
      <c r="T9" t="str">
        <v>c4.nmi.bt1Sie erarbeiten geeignete Verkaufsförderungsmassnahmen für die Produkte ihres Betriebes für unterschiedliche Anspruchsgruppen.</v>
      </c>
    </row>
    <row r="10" spans="1:26" x14ac:dyDescent="0.35">
      <c r="N10" t="str">
        <v>b2.nmi.bt1Sie setzen die für ihren Arbeitsbereich notwendigen gesetzlichen Grundlagen um.</v>
      </c>
      <c r="T10" t="str">
        <v>c4.nmi.bt2Sie wenden das CI/CD ihres Betriebes bei der Erstellung von Verkaufsförderungsunterlagen oder anderen Dokumenten an.</v>
      </c>
    </row>
    <row r="11" spans="1:26" x14ac:dyDescent="0.35">
      <c r="N11" t="str">
        <v>b2.nmi.bt2Sie setzen die betrieblichen Richtlinien (mindestens in den Bereichen Arbeitssicherheit, Hygienevorgaben, interne und externe Regulierungen und Compliance-Richtlinien, Hausordnung) im Rahmen ihrer täglichen Arbeit um.</v>
      </c>
      <c r="T11" t="str">
        <v>c4.nmi.ük1Sie zeigen passende Verkaufsförderungsmassnahmen ihrer Branche auf.</v>
      </c>
    </row>
    <row r="12" spans="1:26" x14ac:dyDescent="0.35">
      <c r="N12" t="str">
        <v>b2.nmi.bt3Sie setzen gezielt die betrieblichen Vorgaben zur Nachhaltigkeit um.</v>
      </c>
      <c r="T12" t="str">
        <v>c4.nmi.ük2Sie erläutern das Corporate Identity (CI)/Corporate Design (CD) ihres Betriebes bei der Erstellung von Verkaufsförderungsunterlagen.</v>
      </c>
    </row>
    <row r="13" spans="1:26" x14ac:dyDescent="0.35">
      <c r="N13" t="str">
        <v>b2.nmi.bt4Sie wenden beim Umgang mit sämtlichen Informationen die rechtlichen Vorgaben, die Datenschutzrichtlinien sowie die Regeln der Schweigepflicht an.</v>
      </c>
      <c r="T13" t="str">
        <v>c4.nmi.ük3Sie erklären die wesentlichen Merkmale für die Erstellung eines Briefings für externe Firmen.</v>
      </c>
    </row>
    <row r="14" spans="1:26" x14ac:dyDescent="0.35">
      <c r="N14" t="str">
        <v>b2.nmi.üK1Sie erläutern die relevanten rechtlichen Grundlagen in der Lebensmittelbranche und die dazugehörigen lebensmittelrechtlichen Gesetze und Vorschriften.</v>
      </c>
      <c r="T14" t="str">
        <v>c4.nmi.ük4Sie präsentieren Produktvorstellungen mit geeigneten Präsentationstechniken zielgruppenorientiert.</v>
      </c>
    </row>
    <row r="15" spans="1:26" x14ac:dyDescent="0.35">
      <c r="N15" t="str">
        <v>b2.nmi.üK2Sie erklären die gesetzlichen Anforderungen für Zertifizierungen und Labels ihrer Branche.</v>
      </c>
      <c r="T15" t="str">
        <v>c4.nmi.ük5Sie interpretieren Kundenwünsche und leiten daraus geeignete Verkaufsförderungsmassnahmen ab.</v>
      </c>
    </row>
    <row r="16" spans="1:26" x14ac:dyDescent="0.35">
      <c r="N16" t="str">
        <v>b2.nmi.üK3Sie erläutern die Besonderheiten bezüglich Arbeitssicherheit und Gesundheitsschutz (Hygienestandards) in ihrer Branche.</v>
      </c>
      <c r="T16" t="str">
        <v>c4.nmi.ük6Sie erläutern die Grundlagen des Nachhaltigkeitsmarketings.</v>
      </c>
    </row>
    <row r="17" spans="14:20" x14ac:dyDescent="0.35">
      <c r="N17" t="str">
        <v>b2.nmi.üK4Sie erklären aktuelle politische Vorstösse in ihrer Branche.</v>
      </c>
      <c r="T17" t="str">
        <v>c4.nmi.bt3Sie bearbeiten unterschiedliche Sponsoringsanfragen, indem sie Anfragen entgegennehmen, diese selbständig bearbeiten und bei Bedarf Rücksprache mit den zuständigen Stellen nehmen.</v>
      </c>
    </row>
    <row r="18" spans="14:20" x14ac:dyDescent="0.35">
      <c r="N18" t="str">
        <v>b2.nmi.üK5Sie erläutern regulatorische Institutionen ihrer Branche.</v>
      </c>
      <c r="T18" t="str">
        <v>c4.nmi.bt4Sie organisieren den Versand oder die Abholung von Naturalspenden fristgerecht.</v>
      </c>
    </row>
    <row r="19" spans="14:20" x14ac:dyDescent="0.35">
      <c r="N19" t="str">
        <v>b2.nmi.üK6Sie erläutern Nachhaltigkeitstrends und –richtlinien ihrer Branche.</v>
      </c>
      <c r="T19" t="str">
        <v>c4.nmi.ük6Sie erläutern den Sinn und Zweck von Sponsoring als Marketing.</v>
      </c>
    </row>
    <row r="20" spans="14:20" x14ac:dyDescent="0.35">
      <c r="N20" t="str">
        <v>b2.nmi.üK7Sie erläutern die Relevanz von Datenschutzrichtlinien.</v>
      </c>
      <c r="T20" t="str">
        <v>c4.nmi.ük7Sie erklären die wesentlichen Schritte für den Produktversand.</v>
      </c>
    </row>
    <row r="21" spans="14:20" x14ac:dyDescent="0.35">
      <c r="T21" t="str">
        <v>c4.nmi.ük8Sie präsentieren sinnvolle Gegenleistungen für Sponsoringanfragen zielgruppenorientiert.</v>
      </c>
    </row>
    <row r="22" spans="14:20" x14ac:dyDescent="0.35">
      <c r="T22" t="str">
        <v>c4.nmi.ük9Sie erarbeiten optimale Produktplatzierungen an Sponsoringanlässen.</v>
      </c>
    </row>
    <row r="23" spans="14:20" x14ac:dyDescent="0.35">
      <c r="T23" t="str">
        <v>c4.nmi.bt5Sie organisieren interne oder externe Produktdegustationen.</v>
      </c>
    </row>
    <row r="24" spans="14:20" x14ac:dyDescent="0.35">
      <c r="T24" t="str">
        <v>c4.nmi.bt6Sie organisieren ihre Firmenauftritte an Messen und Events gemeinsam mit der Marketingleitung und dem Produktmanagement.</v>
      </c>
    </row>
    <row r="25" spans="14:20" x14ac:dyDescent="0.35">
      <c r="T25" t="str">
        <v>c4.nmi.ük10Sie präsentieren kreative Ideen für Produktplatzierungen bei Firmenauftritten.</v>
      </c>
    </row>
    <row r="26" spans="14:20" x14ac:dyDescent="0.35">
      <c r="T26" t="str">
        <v>c4.nmi.ük11Sie erklären interne Degustationsformulare und leiten Konsequenzen aus den Ergebnissen ab.</v>
      </c>
    </row>
    <row r="27" spans="14:20" x14ac:dyDescent="0.35">
      <c r="T27" t="str">
        <v>c4.nmi.ük12Sie zeigen unterschiedliche Möglichkeiten in der Sortimentsgestaltung zielgruppenorientiert auf.</v>
      </c>
    </row>
    <row r="28" spans="14:20" x14ac:dyDescent="0.35">
      <c r="T28" t="str">
        <v>c4.nmi.ük13Sie präsentieren Aktivierungsmassnahmen zielgruppenorientiert.</v>
      </c>
    </row>
    <row r="29" spans="14:20" x14ac:dyDescent="0.35">
      <c r="T29" t="str">
        <v>c4.nmi.ük14Sie erklären Personalrichtlinien mit Arbeitszeiteinteilung an Messen und Events.</v>
      </c>
    </row>
    <row r="30" spans="14:20" x14ac:dyDescent="0.35">
      <c r="T30" t="str">
        <v>c4.nmi.ük15Sie beschreiben Massnahmen, um die Umwelt- und Klimabelastung von Messen und Events zu reduzieren.</v>
      </c>
    </row>
  </sheetData>
  <mergeCells count="3">
    <mergeCell ref="A1:H1"/>
    <mergeCell ref="J1:Q1"/>
    <mergeCell ref="S1:Z1"/>
  </mergeCell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8CF8C-C46D-4FA5-85C1-092E14AADE94}">
  <sheetPr>
    <tabColor theme="7"/>
  </sheetPr>
  <dimension ref="A1:E68"/>
  <sheetViews>
    <sheetView showGridLines="0" showRuler="0" view="pageLayout" zoomScaleNormal="70" workbookViewId="0">
      <selection activeCell="B7" sqref="B7:E7"/>
    </sheetView>
  </sheetViews>
  <sheetFormatPr baseColWidth="10" defaultColWidth="11.453125" defaultRowHeight="14.5" x14ac:dyDescent="0.35"/>
  <cols>
    <col min="1" max="1" width="20.7265625" customWidth="1"/>
    <col min="2" max="2" width="158.81640625" customWidth="1"/>
    <col min="3" max="3" width="26.26953125" customWidth="1"/>
    <col min="4" max="4" width="158" customWidth="1"/>
    <col min="5" max="5" width="1.7265625" customWidth="1"/>
  </cols>
  <sheetData>
    <row r="1" spans="1:5" x14ac:dyDescent="0.35">
      <c r="A1" s="5" t="s">
        <v>0</v>
      </c>
      <c r="B1" s="57">
        <f>IF('0_Deckblatt und Anleitung'!C1="","",'0_Deckblatt und Anleitung'!C1)</f>
        <v>46056</v>
      </c>
      <c r="C1" s="103" t="s">
        <v>1</v>
      </c>
      <c r="D1" s="104" t="str">
        <f>IF('0_Deckblatt und Anleitung'!E1="","",'0_Deckblatt und Anleitung'!E1)</f>
        <v>Technopark Zürich</v>
      </c>
      <c r="E1" s="105"/>
    </row>
    <row r="2" spans="1:5" ht="26" x14ac:dyDescent="0.35">
      <c r="A2" s="106" t="s">
        <v>206</v>
      </c>
      <c r="B2" s="83" t="str">
        <f>IF('0_Deckblatt und Anleitung'!C2="","",'0_Deckblatt und Anleitung'!C2)</f>
        <v>Peter Muster</v>
      </c>
      <c r="C2" s="103" t="s">
        <v>5</v>
      </c>
      <c r="D2" s="104" t="str">
        <f>IF('0_Deckblatt und Anleitung'!E2="","",'0_Deckblatt und Anleitung'!E2)</f>
        <v>Experte Eins</v>
      </c>
      <c r="E2" s="107"/>
    </row>
    <row r="3" spans="1:5" ht="26" x14ac:dyDescent="0.35">
      <c r="A3" s="106" t="s">
        <v>207</v>
      </c>
      <c r="B3" s="83" t="str">
        <f>IF('0_Deckblatt und Anleitung'!C3="","",'0_Deckblatt und Anleitung'!C3)</f>
        <v>Probe Produktion AG</v>
      </c>
      <c r="C3" s="103" t="s">
        <v>9</v>
      </c>
      <c r="D3" s="104" t="str">
        <f>IF('0_Deckblatt und Anleitung'!E3="","",'0_Deckblatt und Anleitung'!E3)</f>
        <v>Expertin Zwei</v>
      </c>
      <c r="E3" s="108"/>
    </row>
    <row r="4" spans="1:5" x14ac:dyDescent="0.35">
      <c r="A4" s="109" t="s">
        <v>11</v>
      </c>
      <c r="B4" s="84">
        <f>IF('0_Deckblatt und Anleitung'!C4="","",'0_Deckblatt und Anleitung'!C4)</f>
        <v>1234</v>
      </c>
      <c r="C4" s="103" t="s">
        <v>12</v>
      </c>
      <c r="D4" s="104">
        <f>IF('0_Deckblatt und Anleitung'!E4="","",'0_Deckblatt und Anleitung'!E4)</f>
        <v>1</v>
      </c>
      <c r="E4" s="6"/>
    </row>
    <row r="5" spans="1:5" x14ac:dyDescent="0.35">
      <c r="A5" s="7" t="s">
        <v>13</v>
      </c>
      <c r="B5" s="110" t="str">
        <f>IF('0_Deckblatt und Anleitung'!C5="","",'0_Deckblatt und Anleitung'!C5)</f>
        <v>Organisation eines Berufserlebnistages</v>
      </c>
      <c r="C5" s="111"/>
      <c r="D5" s="111"/>
      <c r="E5" s="6"/>
    </row>
    <row r="7" spans="1:5" ht="77.900000000000006" customHeight="1" x14ac:dyDescent="0.35">
      <c r="B7" s="249" t="s">
        <v>302</v>
      </c>
      <c r="C7" s="249"/>
      <c r="D7" s="249"/>
      <c r="E7" s="249"/>
    </row>
    <row r="8" spans="1:5" ht="15" thickBot="1" x14ac:dyDescent="0.4"/>
    <row r="9" spans="1:5" s="64" customFormat="1" ht="30.75" customHeight="1" thickBot="1" x14ac:dyDescent="0.4">
      <c r="A9" s="112" t="s">
        <v>209</v>
      </c>
      <c r="B9" s="113" t="s">
        <v>210</v>
      </c>
      <c r="C9" s="113" t="s">
        <v>211</v>
      </c>
      <c r="D9" s="114" t="s">
        <v>212</v>
      </c>
    </row>
    <row r="10" spans="1:5" ht="18.5" x14ac:dyDescent="0.45">
      <c r="A10" s="277" t="s">
        <v>213</v>
      </c>
      <c r="B10" s="115" t="s">
        <v>303</v>
      </c>
      <c r="C10" s="283"/>
      <c r="D10" s="284"/>
    </row>
    <row r="11" spans="1:5" ht="16" x14ac:dyDescent="0.4">
      <c r="A11" s="278"/>
      <c r="B11" s="116" t="s">
        <v>304</v>
      </c>
      <c r="C11" s="254"/>
      <c r="D11" s="285"/>
    </row>
    <row r="12" spans="1:5" ht="32" x14ac:dyDescent="0.35">
      <c r="A12" s="278"/>
      <c r="B12" s="117" t="s">
        <v>305</v>
      </c>
      <c r="C12" s="254"/>
      <c r="D12" s="285"/>
    </row>
    <row r="13" spans="1:5" ht="16" x14ac:dyDescent="0.4">
      <c r="A13" s="278"/>
      <c r="B13" s="118" t="s">
        <v>306</v>
      </c>
      <c r="C13" s="254"/>
      <c r="D13" s="285"/>
    </row>
    <row r="14" spans="1:5" ht="51" customHeight="1" x14ac:dyDescent="0.35">
      <c r="A14" s="278"/>
      <c r="B14" s="155" t="s">
        <v>307</v>
      </c>
      <c r="C14" s="254"/>
      <c r="D14" s="285"/>
    </row>
    <row r="15" spans="1:5" ht="51" customHeight="1" x14ac:dyDescent="0.35">
      <c r="A15" s="278"/>
      <c r="B15" s="135"/>
      <c r="C15" s="255"/>
      <c r="D15" s="286"/>
    </row>
    <row r="16" spans="1:5" ht="18.5" x14ac:dyDescent="0.45">
      <c r="A16" s="278"/>
      <c r="B16" s="119" t="s">
        <v>308</v>
      </c>
      <c r="C16" s="262"/>
      <c r="D16" s="282"/>
    </row>
    <row r="17" spans="1:4" ht="16" x14ac:dyDescent="0.4">
      <c r="A17" s="278"/>
      <c r="B17" s="120" t="s">
        <v>309</v>
      </c>
      <c r="C17" s="254"/>
      <c r="D17" s="280"/>
    </row>
    <row r="18" spans="1:4" ht="32" x14ac:dyDescent="0.35">
      <c r="A18" s="278"/>
      <c r="B18" s="121" t="s">
        <v>310</v>
      </c>
      <c r="C18" s="254"/>
      <c r="D18" s="280"/>
    </row>
    <row r="19" spans="1:4" ht="16" x14ac:dyDescent="0.4">
      <c r="A19" s="278"/>
      <c r="B19" s="122" t="s">
        <v>306</v>
      </c>
      <c r="C19" s="254"/>
      <c r="D19" s="280"/>
    </row>
    <row r="20" spans="1:4" ht="75.75" customHeight="1" x14ac:dyDescent="0.35">
      <c r="A20" s="278"/>
      <c r="B20" s="156" t="s">
        <v>311</v>
      </c>
      <c r="C20" s="254"/>
      <c r="D20" s="280"/>
    </row>
    <row r="21" spans="1:4" ht="49.5" customHeight="1" thickBot="1" x14ac:dyDescent="0.4">
      <c r="A21" s="279"/>
      <c r="B21" s="136"/>
      <c r="C21" s="287"/>
      <c r="D21" s="288"/>
    </row>
    <row r="22" spans="1:4" ht="18.5" x14ac:dyDescent="0.45">
      <c r="A22" s="277" t="s">
        <v>242</v>
      </c>
      <c r="B22" s="115" t="s">
        <v>312</v>
      </c>
      <c r="C22" s="254"/>
      <c r="D22" s="280"/>
    </row>
    <row r="23" spans="1:4" ht="16" x14ac:dyDescent="0.4">
      <c r="A23" s="278"/>
      <c r="B23" s="116" t="s">
        <v>313</v>
      </c>
      <c r="C23" s="254"/>
      <c r="D23" s="280"/>
    </row>
    <row r="24" spans="1:4" ht="32" x14ac:dyDescent="0.4">
      <c r="A24" s="278"/>
      <c r="B24" s="123" t="s">
        <v>314</v>
      </c>
      <c r="C24" s="254"/>
      <c r="D24" s="280"/>
    </row>
    <row r="25" spans="1:4" ht="16" x14ac:dyDescent="0.4">
      <c r="A25" s="278"/>
      <c r="B25" s="124" t="s">
        <v>306</v>
      </c>
      <c r="C25" s="254"/>
      <c r="D25" s="280"/>
    </row>
    <row r="26" spans="1:4" ht="49.5" customHeight="1" x14ac:dyDescent="0.35">
      <c r="A26" s="278"/>
      <c r="B26" s="155" t="s">
        <v>315</v>
      </c>
      <c r="C26" s="254"/>
      <c r="D26" s="280"/>
    </row>
    <row r="27" spans="1:4" ht="49.5" customHeight="1" x14ac:dyDescent="0.35">
      <c r="A27" s="278"/>
      <c r="B27" s="135"/>
      <c r="C27" s="255"/>
      <c r="D27" s="281"/>
    </row>
    <row r="28" spans="1:4" ht="18.5" x14ac:dyDescent="0.45">
      <c r="A28" s="278"/>
      <c r="B28" s="115" t="s">
        <v>316</v>
      </c>
      <c r="C28" s="262"/>
      <c r="D28" s="282"/>
    </row>
    <row r="29" spans="1:4" ht="16" x14ac:dyDescent="0.4">
      <c r="A29" s="278"/>
      <c r="B29" s="116" t="s">
        <v>317</v>
      </c>
      <c r="C29" s="254"/>
      <c r="D29" s="280"/>
    </row>
    <row r="30" spans="1:4" ht="64" x14ac:dyDescent="0.4">
      <c r="A30" s="278"/>
      <c r="B30" s="125" t="s">
        <v>318</v>
      </c>
      <c r="C30" s="254"/>
      <c r="D30" s="280"/>
    </row>
    <row r="31" spans="1:4" ht="16" x14ac:dyDescent="0.4">
      <c r="A31" s="278"/>
      <c r="B31" s="124" t="s">
        <v>306</v>
      </c>
      <c r="C31" s="254"/>
      <c r="D31" s="280"/>
    </row>
    <row r="32" spans="1:4" ht="50.25" customHeight="1" x14ac:dyDescent="0.35">
      <c r="A32" s="278"/>
      <c r="B32" s="156" t="s">
        <v>319</v>
      </c>
      <c r="C32" s="254"/>
      <c r="D32" s="280"/>
    </row>
    <row r="33" spans="1:4" ht="50.25" customHeight="1" x14ac:dyDescent="0.35">
      <c r="A33" s="278"/>
      <c r="B33" s="143"/>
      <c r="C33" s="255"/>
      <c r="D33" s="281"/>
    </row>
    <row r="34" spans="1:4" ht="19" thickBot="1" x14ac:dyDescent="0.5">
      <c r="A34" s="278"/>
      <c r="B34" s="126" t="s">
        <v>320</v>
      </c>
      <c r="C34" s="292"/>
      <c r="D34" s="294"/>
    </row>
    <row r="35" spans="1:4" ht="16.5" thickBot="1" x14ac:dyDescent="0.45">
      <c r="A35" s="278"/>
      <c r="B35" s="120" t="s">
        <v>321</v>
      </c>
      <c r="C35" s="293"/>
      <c r="D35" s="295"/>
    </row>
    <row r="36" spans="1:4" ht="32.5" thickBot="1" x14ac:dyDescent="0.45">
      <c r="A36" s="278"/>
      <c r="B36" s="127" t="s">
        <v>322</v>
      </c>
      <c r="C36" s="293"/>
      <c r="D36" s="295"/>
    </row>
    <row r="37" spans="1:4" ht="16.5" thickBot="1" x14ac:dyDescent="0.45">
      <c r="A37" s="278"/>
      <c r="B37" s="128" t="s">
        <v>306</v>
      </c>
      <c r="C37" s="293"/>
      <c r="D37" s="295"/>
    </row>
    <row r="38" spans="1:4" ht="48.75" customHeight="1" thickBot="1" x14ac:dyDescent="0.4">
      <c r="A38" s="278"/>
      <c r="B38" s="156" t="s">
        <v>323</v>
      </c>
      <c r="C38" s="293"/>
      <c r="D38" s="295"/>
    </row>
    <row r="39" spans="1:4" ht="48.75" customHeight="1" thickBot="1" x14ac:dyDescent="0.4">
      <c r="A39" s="279"/>
      <c r="B39" s="136"/>
      <c r="C39" s="293"/>
      <c r="D39" s="295"/>
    </row>
    <row r="40" spans="1:4" ht="19" thickBot="1" x14ac:dyDescent="0.5">
      <c r="A40" s="289" t="s">
        <v>204</v>
      </c>
      <c r="B40" s="129" t="s">
        <v>324</v>
      </c>
      <c r="C40" s="293"/>
      <c r="D40" s="295"/>
    </row>
    <row r="41" spans="1:4" ht="16.5" thickBot="1" x14ac:dyDescent="0.45">
      <c r="A41" s="290"/>
      <c r="B41" s="120" t="s">
        <v>325</v>
      </c>
      <c r="C41" s="293"/>
      <c r="D41" s="295"/>
    </row>
    <row r="42" spans="1:4" ht="48.5" thickBot="1" x14ac:dyDescent="0.4">
      <c r="A42" s="290"/>
      <c r="B42" s="121" t="s">
        <v>326</v>
      </c>
      <c r="C42" s="293"/>
      <c r="D42" s="295"/>
    </row>
    <row r="43" spans="1:4" ht="16.5" thickBot="1" x14ac:dyDescent="0.45">
      <c r="A43" s="290"/>
      <c r="B43" s="128" t="s">
        <v>306</v>
      </c>
      <c r="C43" s="293"/>
      <c r="D43" s="295"/>
    </row>
    <row r="44" spans="1:4" ht="51" customHeight="1" thickBot="1" x14ac:dyDescent="0.4">
      <c r="A44" s="290"/>
      <c r="B44" s="156" t="s">
        <v>327</v>
      </c>
      <c r="C44" s="293"/>
      <c r="D44" s="295"/>
    </row>
    <row r="45" spans="1:4" ht="51" customHeight="1" x14ac:dyDescent="0.35">
      <c r="A45" s="290"/>
      <c r="B45" s="137"/>
      <c r="C45" s="296"/>
      <c r="D45" s="297"/>
    </row>
    <row r="46" spans="1:4" ht="18.5" x14ac:dyDescent="0.45">
      <c r="A46" s="290"/>
      <c r="B46" s="119" t="s">
        <v>328</v>
      </c>
      <c r="C46" s="262"/>
      <c r="D46" s="298"/>
    </row>
    <row r="47" spans="1:4" ht="32" x14ac:dyDescent="0.4">
      <c r="A47" s="290"/>
      <c r="B47" s="120" t="s">
        <v>329</v>
      </c>
      <c r="C47" s="254"/>
      <c r="D47" s="285"/>
    </row>
    <row r="48" spans="1:4" ht="32" x14ac:dyDescent="0.4">
      <c r="A48" s="290"/>
      <c r="B48" s="130" t="s">
        <v>330</v>
      </c>
      <c r="C48" s="254"/>
      <c r="D48" s="285"/>
    </row>
    <row r="49" spans="1:4" ht="16" x14ac:dyDescent="0.4">
      <c r="A49" s="290"/>
      <c r="B49" s="128" t="s">
        <v>306</v>
      </c>
      <c r="C49" s="254"/>
      <c r="D49" s="285"/>
    </row>
    <row r="50" spans="1:4" ht="48.75" customHeight="1" x14ac:dyDescent="0.35">
      <c r="A50" s="290"/>
      <c r="B50" s="156" t="s">
        <v>331</v>
      </c>
      <c r="C50" s="254"/>
      <c r="D50" s="285"/>
    </row>
    <row r="51" spans="1:4" ht="48.75" customHeight="1" thickBot="1" x14ac:dyDescent="0.4">
      <c r="A51" s="291"/>
      <c r="B51" s="136"/>
      <c r="C51" s="287"/>
      <c r="D51" s="299"/>
    </row>
    <row r="52" spans="1:4" x14ac:dyDescent="0.35">
      <c r="B52" s="131" t="s">
        <v>235</v>
      </c>
      <c r="C52" s="132">
        <f>SUM(C10:C46)</f>
        <v>0</v>
      </c>
    </row>
    <row r="53" spans="1:4" ht="15" thickBot="1" x14ac:dyDescent="0.4">
      <c r="B53" s="133" t="s">
        <v>236</v>
      </c>
      <c r="C53" s="134">
        <f>7*3</f>
        <v>21</v>
      </c>
    </row>
    <row r="55" spans="1:4" x14ac:dyDescent="0.35">
      <c r="B55" s="80"/>
    </row>
    <row r="56" spans="1:4" x14ac:dyDescent="0.35">
      <c r="B56" s="81"/>
    </row>
    <row r="58" spans="1:4" x14ac:dyDescent="0.35">
      <c r="B58" s="80"/>
    </row>
    <row r="59" spans="1:4" x14ac:dyDescent="0.35">
      <c r="B59" s="81"/>
    </row>
    <row r="61" spans="1:4" x14ac:dyDescent="0.35">
      <c r="B61" s="80"/>
    </row>
    <row r="62" spans="1:4" x14ac:dyDescent="0.35">
      <c r="B62" s="81"/>
    </row>
    <row r="64" spans="1:4" x14ac:dyDescent="0.35">
      <c r="B64" s="80"/>
    </row>
    <row r="65" spans="2:2" x14ac:dyDescent="0.35">
      <c r="B65" s="81"/>
    </row>
    <row r="67" spans="2:2" x14ac:dyDescent="0.35">
      <c r="B67" s="80"/>
    </row>
    <row r="68" spans="2:2" x14ac:dyDescent="0.35">
      <c r="B68" s="81"/>
    </row>
  </sheetData>
  <sheetProtection sheet="1" formatRows="0"/>
  <protectedRanges>
    <protectedRange sqref="B1:B5 E1:E3" name="Bereich2_1"/>
    <protectedRange sqref="B14:B15" name="Bereich2"/>
    <protectedRange sqref="B20:B21" name="Bereich3"/>
    <protectedRange sqref="B26:B27" name="Bereich4"/>
    <protectedRange sqref="B32:B33" name="Bereich5"/>
    <protectedRange sqref="B38:B39" name="Bereich6"/>
    <protectedRange sqref="B44:B45" name="Bereich7"/>
    <protectedRange sqref="B50:B51" name="Bereich8"/>
  </protectedRanges>
  <mergeCells count="18">
    <mergeCell ref="A40:A51"/>
    <mergeCell ref="C34:C39"/>
    <mergeCell ref="D34:D39"/>
    <mergeCell ref="C40:C45"/>
    <mergeCell ref="D40:D45"/>
    <mergeCell ref="C46:C51"/>
    <mergeCell ref="D46:D51"/>
    <mergeCell ref="B7:E7"/>
    <mergeCell ref="C10:C15"/>
    <mergeCell ref="D10:D15"/>
    <mergeCell ref="C16:C21"/>
    <mergeCell ref="D16:D21"/>
    <mergeCell ref="A10:A21"/>
    <mergeCell ref="C22:C27"/>
    <mergeCell ref="D22:D27"/>
    <mergeCell ref="C28:C33"/>
    <mergeCell ref="D28:D33"/>
    <mergeCell ref="A22:A39"/>
  </mergeCells>
  <dataValidations count="2">
    <dataValidation allowBlank="1" showErrorMessage="1" prompt="Geben Sie einen kurzen, prägnanten Titel" sqref="E4:E5 B4" xr:uid="{485B3458-5B6A-4A78-9AE3-D04488F6F587}"/>
    <dataValidation type="list" allowBlank="1" showInputMessage="1" showErrorMessage="1" sqref="C10 C22 C16 C28 C34 C40 C46" xr:uid="{CF1E1175-2CC9-4E21-919A-5F178CDAF4FE}">
      <formula1>"0, 1, 2, 3"</formula1>
    </dataValidation>
  </dataValidations>
  <printOptions horizontalCentered="1"/>
  <pageMargins left="0.31496062992125984" right="0.31496062992125984" top="0.59055118110236227" bottom="0.19685039370078741" header="0.11811023622047245" footer="0.11811023622047245"/>
  <pageSetup paperSize="9" scale="38" fitToWidth="0" fitToHeight="0" orientation="landscape" r:id="rId1"/>
  <headerFooter>
    <oddHeader>&amp;C&amp;"Arial,Fett"&amp;10Qualifikationsverfahren Kaufleute EFZ Nahrungsmittelindustrie - betrieblicher Teil
&amp;14Bewertungsraster und Miniaufträge/Fragen - Fachgespräch</oddHeader>
    <oddFooter>&amp;L&amp;A&amp;C&amp;"-,Fett" Vertraulich - nur für PEX&amp;RSeite &amp;P / &amp;N</oddFooter>
  </headerFooter>
  <rowBreaks count="1" manualBreakCount="1">
    <brk id="39"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DEFC-2F35-4DE8-8E6A-8823AF96C099}">
  <sheetPr>
    <tabColor theme="8"/>
  </sheetPr>
  <dimension ref="A1:D14"/>
  <sheetViews>
    <sheetView showGridLines="0" showRuler="0" view="pageLayout" zoomScaleNormal="100" zoomScaleSheetLayoutView="120" workbookViewId="0">
      <selection activeCell="A11" sqref="A11:D11"/>
    </sheetView>
  </sheetViews>
  <sheetFormatPr baseColWidth="10" defaultColWidth="10.81640625" defaultRowHeight="14.5" x14ac:dyDescent="0.35"/>
  <cols>
    <col min="1" max="1" width="27.453125" customWidth="1"/>
    <col min="2" max="2" width="23.453125" customWidth="1"/>
    <col min="3" max="3" width="18.26953125" customWidth="1"/>
    <col min="4" max="4" width="29.81640625" customWidth="1"/>
  </cols>
  <sheetData>
    <row r="1" spans="1:4" ht="21" customHeight="1" x14ac:dyDescent="0.35">
      <c r="A1" s="25" t="s">
        <v>0</v>
      </c>
      <c r="B1" s="51">
        <f>IF('0_Deckblatt und Anleitung'!C1="","",'0_Deckblatt und Anleitung'!C1)</f>
        <v>46056</v>
      </c>
      <c r="C1" s="27" t="s">
        <v>1</v>
      </c>
      <c r="D1" s="52" t="str">
        <f>IF('0_Deckblatt und Anleitung'!E1="","",'0_Deckblatt und Anleitung'!E1)</f>
        <v>Technopark Zürich</v>
      </c>
    </row>
    <row r="2" spans="1:4" ht="21" customHeight="1" x14ac:dyDescent="0.35">
      <c r="A2" s="24" t="s">
        <v>3</v>
      </c>
      <c r="B2" s="57" t="str">
        <f>IF('0_Deckblatt und Anleitung'!C2="","",'0_Deckblatt und Anleitung'!C2)</f>
        <v>Peter Muster</v>
      </c>
      <c r="C2" s="102" t="s">
        <v>5</v>
      </c>
      <c r="D2" s="53" t="str">
        <f>IF('0_Deckblatt und Anleitung'!E2="","",'0_Deckblatt und Anleitung'!E2)</f>
        <v>Experte Eins</v>
      </c>
    </row>
    <row r="3" spans="1:4" ht="21" customHeight="1" x14ac:dyDescent="0.35">
      <c r="A3" s="24" t="s">
        <v>30</v>
      </c>
      <c r="B3" s="57" t="str">
        <f>IF('0_Deckblatt und Anleitung'!C3="","",'0_Deckblatt und Anleitung'!C3)</f>
        <v>Probe Produktion AG</v>
      </c>
      <c r="C3" s="5" t="s">
        <v>9</v>
      </c>
      <c r="D3" s="53" t="str">
        <f>IF('0_Deckblatt und Anleitung'!E3="","",'0_Deckblatt und Anleitung'!E3)</f>
        <v>Expertin Zwei</v>
      </c>
    </row>
    <row r="4" spans="1:4" ht="21" customHeight="1" x14ac:dyDescent="0.35">
      <c r="A4" s="23" t="s">
        <v>11</v>
      </c>
      <c r="B4" s="12">
        <f>IF('0_Deckblatt und Anleitung'!C4="","",'0_Deckblatt und Anleitung'!C4)</f>
        <v>1234</v>
      </c>
      <c r="C4" s="5" t="s">
        <v>12</v>
      </c>
      <c r="D4" s="53">
        <f>IF('0_Deckblatt und Anleitung'!E4="","",'0_Deckblatt und Anleitung'!E4)</f>
        <v>1</v>
      </c>
    </row>
    <row r="5" spans="1:4" ht="21" customHeight="1" thickBot="1" x14ac:dyDescent="0.4">
      <c r="A5" s="22" t="s">
        <v>13</v>
      </c>
      <c r="B5" s="217" t="str">
        <f>IF('0_Deckblatt und Anleitung'!C5="","",'0_Deckblatt und Anleitung'!C5)</f>
        <v>Organisation eines Berufserlebnistages</v>
      </c>
      <c r="C5" s="217"/>
      <c r="D5" s="218"/>
    </row>
    <row r="6" spans="1:4" ht="29.5" customHeight="1" thickBot="1" x14ac:dyDescent="0.4">
      <c r="A6" s="153"/>
      <c r="B6" s="154"/>
      <c r="C6" s="58"/>
      <c r="D6" s="6"/>
    </row>
    <row r="7" spans="1:4" ht="19.5" customHeight="1" x14ac:dyDescent="0.35">
      <c r="A7" s="211" t="s">
        <v>332</v>
      </c>
      <c r="B7" s="219"/>
      <c r="C7" s="219"/>
      <c r="D7" s="220"/>
    </row>
    <row r="8" spans="1:4" ht="31" customHeight="1" thickBot="1" x14ac:dyDescent="0.4">
      <c r="A8" s="300" t="s">
        <v>333</v>
      </c>
      <c r="B8" s="301"/>
      <c r="C8" s="301"/>
      <c r="D8" s="302"/>
    </row>
    <row r="9" spans="1:4" ht="15" customHeight="1" thickBot="1" x14ac:dyDescent="0.4">
      <c r="A9" s="157"/>
      <c r="B9" s="158"/>
      <c r="C9" s="158"/>
      <c r="D9" s="159"/>
    </row>
    <row r="10" spans="1:4" ht="19.5" customHeight="1" x14ac:dyDescent="0.35">
      <c r="A10" s="211" t="s">
        <v>334</v>
      </c>
      <c r="B10" s="219"/>
      <c r="C10" s="219"/>
      <c r="D10" s="220"/>
    </row>
    <row r="11" spans="1:4" ht="195" customHeight="1" thickBot="1" x14ac:dyDescent="0.4">
      <c r="A11" s="221" t="s">
        <v>335</v>
      </c>
      <c r="B11" s="222"/>
      <c r="C11" s="222"/>
      <c r="D11" s="223"/>
    </row>
    <row r="12" spans="1:4" ht="15" customHeight="1" thickBot="1" x14ac:dyDescent="0.4">
      <c r="A12" s="151"/>
      <c r="B12" s="152"/>
      <c r="C12" s="152"/>
      <c r="D12" s="152"/>
    </row>
    <row r="13" spans="1:4" ht="19.5" customHeight="1" x14ac:dyDescent="0.35">
      <c r="A13" s="190" t="s">
        <v>336</v>
      </c>
      <c r="B13" s="191"/>
      <c r="C13" s="191"/>
      <c r="D13" s="192"/>
    </row>
    <row r="14" spans="1:4" ht="122.15" customHeight="1" thickBot="1" x14ac:dyDescent="0.4">
      <c r="A14" s="193" t="s">
        <v>337</v>
      </c>
      <c r="B14" s="194"/>
      <c r="C14" s="194"/>
      <c r="D14" s="195"/>
    </row>
  </sheetData>
  <sheetProtection sheet="1" objects="1" scenarios="1"/>
  <protectedRanges>
    <protectedRange sqref="B1:B6 D1:D4" name="Bereich2_1_1"/>
  </protectedRanges>
  <mergeCells count="7">
    <mergeCell ref="A14:D14"/>
    <mergeCell ref="B5:D5"/>
    <mergeCell ref="A7:D7"/>
    <mergeCell ref="A8:D8"/>
    <mergeCell ref="A10:D10"/>
    <mergeCell ref="A11:D11"/>
    <mergeCell ref="A13:D13"/>
  </mergeCells>
  <dataValidations count="1">
    <dataValidation allowBlank="1" showErrorMessage="1" sqref="A1:A1048576 B11:D1048576 E1:XFD1048576 B1:D7" xr:uid="{8EE287E7-239F-4373-AD20-6064C9049CAF}"/>
  </dataValidations>
  <printOptions horizontalCentered="1"/>
  <pageMargins left="0.31496062992125984" right="0.31496062992125984" top="0.98425196850393704" bottom="0.78740157480314965" header="0.11811023622047245" footer="0.11811023622047245"/>
  <pageSetup paperSize="9" scale="95" orientation="portrait" r:id="rId1"/>
  <headerFooter>
    <oddHeader xml:space="preserve">&amp;C&amp;"Arial,Fett"&amp;10Qualifikationsverfahren Kaufleute EFZ Nahrungsmittelindustrie - betrieblicher Teil
&amp;14Aufgabenstellung Critical Incident - kand. Person
</oddHeader>
    <oddFooter>&amp;L&amp;A&amp;Ckand. Person&amp;RSeite &amp;P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F4F6D-DCF9-4B9C-B51A-E0AB898ACC07}">
  <sheetPr>
    <tabColor theme="8"/>
  </sheetPr>
  <dimension ref="A1:M18"/>
  <sheetViews>
    <sheetView showGridLines="0" showRuler="0" view="pageLayout" zoomScaleNormal="130" workbookViewId="0">
      <selection activeCell="C13" sqref="C13:D13"/>
    </sheetView>
  </sheetViews>
  <sheetFormatPr baseColWidth="10" defaultColWidth="9.1796875" defaultRowHeight="14" x14ac:dyDescent="0.3"/>
  <cols>
    <col min="1" max="1" width="27.26953125" style="4" customWidth="1"/>
    <col min="2" max="2" width="28.453125" style="4" customWidth="1"/>
    <col min="3" max="3" width="18.1796875" style="4" customWidth="1"/>
    <col min="4" max="4" width="72.54296875" style="4" customWidth="1"/>
    <col min="5" max="5" width="0.453125" style="4" customWidth="1"/>
    <col min="6" max="16384" width="9.1796875" style="4"/>
  </cols>
  <sheetData>
    <row r="1" spans="1:13" customFormat="1" ht="21" customHeight="1" x14ac:dyDescent="0.35">
      <c r="A1" s="25" t="s">
        <v>0</v>
      </c>
      <c r="B1" s="51">
        <f>IF('0_Deckblatt und Anleitung'!C1="","",'0_Deckblatt und Anleitung'!C1)</f>
        <v>46056</v>
      </c>
      <c r="C1" s="27" t="s">
        <v>1</v>
      </c>
      <c r="D1" s="52" t="str">
        <f>IF('0_Deckblatt und Anleitung'!E1="","",'0_Deckblatt und Anleitung'!E1)</f>
        <v>Technopark Zürich</v>
      </c>
    </row>
    <row r="2" spans="1:13" customFormat="1" ht="21" customHeight="1" x14ac:dyDescent="0.35">
      <c r="A2" s="24" t="s">
        <v>3</v>
      </c>
      <c r="B2" s="13" t="str">
        <f>IF('0_Deckblatt und Anleitung'!C2="","",'0_Deckblatt und Anleitung'!C2)</f>
        <v>Peter Muster</v>
      </c>
      <c r="C2" s="102" t="s">
        <v>5</v>
      </c>
      <c r="D2" s="53" t="str">
        <f>IF('0_Deckblatt und Anleitung'!E2="","",'0_Deckblatt und Anleitung'!E2)</f>
        <v>Experte Eins</v>
      </c>
    </row>
    <row r="3" spans="1:13" customFormat="1" ht="21" customHeight="1" x14ac:dyDescent="0.35">
      <c r="A3" s="24" t="s">
        <v>30</v>
      </c>
      <c r="B3" s="12" t="str">
        <f>IF('0_Deckblatt und Anleitung'!C3="","",'0_Deckblatt und Anleitung'!C3)</f>
        <v>Probe Produktion AG</v>
      </c>
      <c r="C3" s="5" t="s">
        <v>9</v>
      </c>
      <c r="D3" s="53" t="str">
        <f>IF('0_Deckblatt und Anleitung'!E3="","",'0_Deckblatt und Anleitung'!E3)</f>
        <v>Expertin Zwei</v>
      </c>
    </row>
    <row r="4" spans="1:13" customFormat="1" ht="21" customHeight="1" x14ac:dyDescent="0.35">
      <c r="A4" s="23" t="s">
        <v>11</v>
      </c>
      <c r="B4" s="12">
        <f>IF('0_Deckblatt und Anleitung'!C4="","",'0_Deckblatt und Anleitung'!C4)</f>
        <v>1234</v>
      </c>
      <c r="C4" s="5" t="s">
        <v>12</v>
      </c>
      <c r="D4" s="55">
        <f>IF('0_Deckblatt und Anleitung'!E4="","",'0_Deckblatt und Anleitung'!E4)</f>
        <v>1</v>
      </c>
    </row>
    <row r="5" spans="1:13" customFormat="1" ht="21" customHeight="1" thickBot="1" x14ac:dyDescent="0.4">
      <c r="A5" s="22" t="s">
        <v>13</v>
      </c>
      <c r="B5" s="236" t="str">
        <f>IF('0_Deckblatt und Anleitung'!C5="","",'0_Deckblatt und Anleitung'!C5)</f>
        <v>Organisation eines Berufserlebnistages</v>
      </c>
      <c r="C5" s="237"/>
      <c r="D5" s="238"/>
    </row>
    <row r="6" spans="1:13" customFormat="1" ht="28.5" customHeight="1" thickBot="1" x14ac:dyDescent="0.4">
      <c r="A6" s="9"/>
      <c r="B6" s="14"/>
      <c r="C6" s="15"/>
      <c r="D6" s="6"/>
    </row>
    <row r="7" spans="1:13" ht="19.5" customHeight="1" x14ac:dyDescent="0.35">
      <c r="A7" s="60" t="s">
        <v>199</v>
      </c>
      <c r="B7" s="59"/>
      <c r="C7" s="59" t="s">
        <v>200</v>
      </c>
      <c r="D7" s="54"/>
      <c r="E7" s="8"/>
      <c r="F7" s="8"/>
      <c r="G7"/>
      <c r="H7"/>
      <c r="I7"/>
    </row>
    <row r="8" spans="1:13" customFormat="1" ht="28.5" customHeight="1" thickBot="1" x14ac:dyDescent="0.4">
      <c r="A8" s="244" t="s">
        <v>201</v>
      </c>
      <c r="B8" s="245"/>
      <c r="C8" s="245" t="s">
        <v>202</v>
      </c>
      <c r="D8" s="246"/>
      <c r="E8" s="15"/>
      <c r="F8" s="6"/>
    </row>
    <row r="9" spans="1:13" customFormat="1" ht="16.5" customHeight="1" x14ac:dyDescent="0.35">
      <c r="A9" s="230" t="s">
        <v>338</v>
      </c>
      <c r="B9" s="231"/>
      <c r="C9" s="231"/>
      <c r="D9" s="232"/>
      <c r="E9" s="15"/>
      <c r="F9" s="6"/>
    </row>
    <row r="10" spans="1:13" ht="24" customHeight="1" x14ac:dyDescent="0.35">
      <c r="A10" s="224" t="s">
        <v>339</v>
      </c>
      <c r="B10" s="225"/>
      <c r="C10" s="225" t="s">
        <v>340</v>
      </c>
      <c r="D10" s="228"/>
      <c r="E10"/>
      <c r="F10"/>
      <c r="G10"/>
      <c r="H10"/>
      <c r="I10"/>
      <c r="J10"/>
      <c r="K10"/>
      <c r="L10"/>
      <c r="M10"/>
    </row>
    <row r="11" spans="1:13" ht="24" customHeight="1" x14ac:dyDescent="0.35">
      <c r="A11" s="224"/>
      <c r="B11" s="225"/>
      <c r="C11" s="225" t="s">
        <v>341</v>
      </c>
      <c r="D11" s="228"/>
      <c r="E11"/>
      <c r="F11"/>
      <c r="G11"/>
      <c r="H11"/>
      <c r="I11"/>
      <c r="J11"/>
      <c r="K11"/>
      <c r="L11"/>
      <c r="M11"/>
    </row>
    <row r="12" spans="1:13" ht="24" customHeight="1" x14ac:dyDescent="0.35">
      <c r="A12" s="224"/>
      <c r="B12" s="225"/>
      <c r="C12" s="225"/>
      <c r="D12" s="228"/>
      <c r="E12"/>
      <c r="F12"/>
      <c r="G12"/>
      <c r="H12"/>
      <c r="I12"/>
      <c r="J12"/>
      <c r="K12"/>
      <c r="L12"/>
      <c r="M12"/>
    </row>
    <row r="13" spans="1:13" ht="24" customHeight="1" x14ac:dyDescent="0.35">
      <c r="A13" s="224"/>
      <c r="B13" s="225"/>
      <c r="C13" s="225"/>
      <c r="D13" s="228"/>
      <c r="E13"/>
      <c r="F13"/>
      <c r="G13"/>
      <c r="H13"/>
      <c r="I13"/>
      <c r="J13"/>
      <c r="K13"/>
      <c r="L13"/>
      <c r="M13"/>
    </row>
    <row r="14" spans="1:13" ht="24" customHeight="1" x14ac:dyDescent="0.35">
      <c r="A14" s="224"/>
      <c r="B14" s="225"/>
      <c r="C14" s="225"/>
      <c r="D14" s="228"/>
      <c r="E14"/>
      <c r="F14"/>
      <c r="G14"/>
      <c r="H14"/>
      <c r="I14"/>
      <c r="J14"/>
      <c r="K14"/>
      <c r="L14"/>
      <c r="M14"/>
    </row>
    <row r="15" spans="1:13" ht="24" customHeight="1" x14ac:dyDescent="0.35">
      <c r="A15" s="224"/>
      <c r="B15" s="225"/>
      <c r="C15" s="225"/>
      <c r="D15" s="228"/>
      <c r="E15"/>
      <c r="F15"/>
      <c r="G15"/>
      <c r="H15"/>
      <c r="I15"/>
      <c r="J15"/>
      <c r="K15"/>
      <c r="L15"/>
      <c r="M15"/>
    </row>
    <row r="16" spans="1:13" customFormat="1" ht="24" customHeight="1" x14ac:dyDescent="0.35">
      <c r="A16" s="224"/>
      <c r="B16" s="225"/>
      <c r="C16" s="225"/>
      <c r="D16" s="228"/>
    </row>
    <row r="17" spans="1:13" ht="24" customHeight="1" x14ac:dyDescent="0.35">
      <c r="A17" s="224"/>
      <c r="B17" s="225"/>
      <c r="C17" s="225"/>
      <c r="D17" s="228"/>
      <c r="E17"/>
      <c r="F17"/>
      <c r="G17"/>
      <c r="H17"/>
      <c r="I17"/>
      <c r="J17"/>
      <c r="K17"/>
      <c r="L17"/>
      <c r="M17"/>
    </row>
    <row r="18" spans="1:13" ht="24" customHeight="1" thickBot="1" x14ac:dyDescent="0.4">
      <c r="A18" s="226"/>
      <c r="B18" s="227"/>
      <c r="C18" s="227"/>
      <c r="D18" s="229"/>
      <c r="E18"/>
      <c r="F18"/>
      <c r="G18"/>
      <c r="H18"/>
      <c r="I18"/>
      <c r="J18"/>
      <c r="K18"/>
      <c r="L18"/>
      <c r="M18"/>
    </row>
  </sheetData>
  <sheetProtection sheet="1" selectLockedCells="1"/>
  <protectedRanges>
    <protectedRange sqref="B1:B6 D1:D4 B8:B9 D8:D9" name="Bereich2_1_1_3"/>
  </protectedRanges>
  <mergeCells count="16">
    <mergeCell ref="B5:D5"/>
    <mergeCell ref="A8:B8"/>
    <mergeCell ref="C8:D8"/>
    <mergeCell ref="A16:B18"/>
    <mergeCell ref="C16:D16"/>
    <mergeCell ref="C17:D17"/>
    <mergeCell ref="C18:D18"/>
    <mergeCell ref="A10:B12"/>
    <mergeCell ref="C10:D10"/>
    <mergeCell ref="C11:D11"/>
    <mergeCell ref="C12:D12"/>
    <mergeCell ref="A13:B15"/>
    <mergeCell ref="C13:D13"/>
    <mergeCell ref="C14:D14"/>
    <mergeCell ref="C15:D15"/>
    <mergeCell ref="A9:D9"/>
  </mergeCells>
  <dataValidations count="1">
    <dataValidation allowBlank="1" showErrorMessage="1" prompt="Geben Sie einen kurzen, prägnanten Titel" sqref="C8 A5:A6 F8:F9 A8:A9 D6" xr:uid="{44A61BF4-64E6-4811-B5F3-BF1B93FCF52C}"/>
  </dataValidations>
  <printOptions horizontalCentered="1"/>
  <pageMargins left="0.31496062992125984" right="0.31496062992125984" top="0.98425196850393704" bottom="0.59055118110236227" header="0.11811023622047245" footer="0.11811023622047245"/>
  <pageSetup paperSize="9" scale="95" fitToWidth="0" fitToHeight="0" orientation="landscape" r:id="rId1"/>
  <headerFooter>
    <oddHeader>&amp;C&amp;"Arial,Fett"&amp;10Qualifikationsverfahren Kaufleute EFZ Nahrungsmittelindustrie - betrieblicher Teil
&amp;14Critical Incident - Leistungsziele</oddHeader>
    <oddFooter>&amp;L&amp;A&amp;C&amp;"-,Fett" Vertraulich - nur für PEX&amp;RSeite &amp;P / &amp;N</oddFooter>
  </headerFooter>
  <extLst>
    <ext xmlns:x14="http://schemas.microsoft.com/office/spreadsheetml/2009/9/main" uri="{CCE6A557-97BC-4b89-ADB6-D9C93CAAB3DF}">
      <x14:dataValidations xmlns:xm="http://schemas.microsoft.com/office/excel/2006/main" count="12">
        <x14:dataValidation type="list" allowBlank="1" showInputMessage="1" showErrorMessage="1" xr:uid="{E48D2889-E367-4FF8-98AD-E84612540A26}">
          <x14:formula1>
            <xm:f>_xlfn.ANCHORARRAY('3_Dropdown_Hilfstabelle'!H3)</xm:f>
          </x14:formula1>
          <xm:sqref>C18:D18</xm:sqref>
        </x14:dataValidation>
        <x14:dataValidation type="list" allowBlank="1" showInputMessage="1" showErrorMessage="1" xr:uid="{D149D34D-C858-4027-BBB1-1395F2FB4F07}">
          <x14:formula1>
            <xm:f>_xlfn.ANCHORARRAY('3_Dropdown_Hilfstabelle'!B3)</xm:f>
          </x14:formula1>
          <xm:sqref>C10:D10</xm:sqref>
        </x14:dataValidation>
        <x14:dataValidation type="list" allowBlank="1" showInputMessage="1" showErrorMessage="1" xr:uid="{CF14D43A-9FDB-4995-A2F6-291D1EF62FA1}">
          <x14:formula1>
            <xm:f>_xlfn.ANCHORARRAY('3_Dropdown_Hilfstabelle'!A3)</xm:f>
          </x14:formula1>
          <xm:sqref>A10:B12</xm:sqref>
        </x14:dataValidation>
        <x14:dataValidation type="list" allowBlank="1" showInputMessage="1" showErrorMessage="1" xr:uid="{FD344985-B092-46F1-B799-E942886C6D64}">
          <x14:formula1>
            <xm:f>_xlfn.ANCHORARRAY('3_Dropdown_Hilfstabelle'!B3)</xm:f>
          </x14:formula1>
          <xm:sqref>C11:D11</xm:sqref>
        </x14:dataValidation>
        <x14:dataValidation type="list" allowBlank="1" showInputMessage="1" showErrorMessage="1" xr:uid="{5B264DF6-810D-4F5A-B8F7-1778D99C27B0}">
          <x14:formula1>
            <xm:f>_xlfn.ANCHORARRAY('3_Dropdown_Hilfstabelle'!B3)</xm:f>
          </x14:formula1>
          <xm:sqref>C12:D12</xm:sqref>
        </x14:dataValidation>
        <x14:dataValidation type="list" allowBlank="1" showInputMessage="1" showErrorMessage="1" xr:uid="{33BDB250-AA00-4A5D-B99E-BACA208452AB}">
          <x14:formula1>
            <xm:f>_xlfn.ANCHORARRAY('3_Dropdown_Hilfstabelle'!D3)</xm:f>
          </x14:formula1>
          <xm:sqref>A13:B15</xm:sqref>
        </x14:dataValidation>
        <x14:dataValidation type="list" allowBlank="1" showInputMessage="1" showErrorMessage="1" xr:uid="{BAA084C5-401B-4DFF-B4D9-06E7AFF385E9}">
          <x14:formula1>
            <xm:f>_xlfn.ANCHORARRAY('3_Dropdown_Hilfstabelle'!G3)</xm:f>
          </x14:formula1>
          <xm:sqref>A16:B18</xm:sqref>
        </x14:dataValidation>
        <x14:dataValidation type="list" allowBlank="1" showInputMessage="1" showErrorMessage="1" xr:uid="{CE2076AE-0550-4E7F-A95D-A8B03AB7E7DF}">
          <x14:formula1>
            <xm:f>_xlfn.ANCHORARRAY('3_Dropdown_Hilfstabelle'!E3)</xm:f>
          </x14:formula1>
          <xm:sqref>C13:D13</xm:sqref>
        </x14:dataValidation>
        <x14:dataValidation type="list" allowBlank="1" showInputMessage="1" showErrorMessage="1" xr:uid="{C633D930-543D-43AC-9745-7B8C1BDF9271}">
          <x14:formula1>
            <xm:f>_xlfn.ANCHORARRAY('3_Dropdown_Hilfstabelle'!E3)</xm:f>
          </x14:formula1>
          <xm:sqref>C14:D14</xm:sqref>
        </x14:dataValidation>
        <x14:dataValidation type="list" allowBlank="1" showInputMessage="1" showErrorMessage="1" xr:uid="{8DABF34C-C6D9-4687-9879-950CD98A8A6B}">
          <x14:formula1>
            <xm:f>_xlfn.ANCHORARRAY('3_Dropdown_Hilfstabelle'!E3)</xm:f>
          </x14:formula1>
          <xm:sqref>C15:D15</xm:sqref>
        </x14:dataValidation>
        <x14:dataValidation type="list" allowBlank="1" showInputMessage="1" showErrorMessage="1" xr:uid="{F815EE8D-DA7A-4432-8F87-B94EA983B3E8}">
          <x14:formula1>
            <xm:f>_xlfn.ANCHORARRAY('3_Dropdown_Hilfstabelle'!H3)</xm:f>
          </x14:formula1>
          <xm:sqref>C16:D16</xm:sqref>
        </x14:dataValidation>
        <x14:dataValidation type="list" allowBlank="1" showInputMessage="1" showErrorMessage="1" xr:uid="{95E766D6-D652-43EA-B0E7-9E48376B39F1}">
          <x14:formula1>
            <xm:f>_xlfn.ANCHORARRAY('3_Dropdown_Hilfstabelle'!H3)</xm:f>
          </x14:formula1>
          <xm:sqref>C17:D17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AEE05-F109-4FE0-9098-5D55E8DA2374}">
  <sheetPr>
    <tabColor theme="8"/>
    <pageSetUpPr fitToPage="1"/>
  </sheetPr>
  <dimension ref="A1:D33"/>
  <sheetViews>
    <sheetView showGridLines="0" showRuler="0" view="pageLayout" zoomScaleNormal="70" workbookViewId="0">
      <selection activeCell="B21" sqref="B21"/>
    </sheetView>
  </sheetViews>
  <sheetFormatPr baseColWidth="10" defaultColWidth="11.453125" defaultRowHeight="14.5" x14ac:dyDescent="0.35"/>
  <cols>
    <col min="1" max="1" width="17.453125" customWidth="1"/>
    <col min="2" max="2" width="118.26953125" customWidth="1"/>
    <col min="3" max="3" width="26.26953125" customWidth="1"/>
    <col min="4" max="4" width="118.26953125" customWidth="1"/>
  </cols>
  <sheetData>
    <row r="1" spans="1:4" ht="14.5" customHeight="1" x14ac:dyDescent="0.35">
      <c r="A1" s="5" t="s">
        <v>0</v>
      </c>
      <c r="B1" s="57">
        <f>IF('0_Deckblatt und Anleitung'!C1="","",'0_Deckblatt und Anleitung'!C1)</f>
        <v>46056</v>
      </c>
      <c r="C1" s="103" t="s">
        <v>1</v>
      </c>
      <c r="D1" s="104" t="str">
        <f>IF('0_Deckblatt und Anleitung'!E1="","",'0_Deckblatt und Anleitung'!E1)</f>
        <v>Technopark Zürich</v>
      </c>
    </row>
    <row r="2" spans="1:4" ht="26.15" customHeight="1" x14ac:dyDescent="0.35">
      <c r="A2" s="106" t="s">
        <v>206</v>
      </c>
      <c r="B2" s="83" t="str">
        <f>IF('0_Deckblatt und Anleitung'!C2="","",'0_Deckblatt und Anleitung'!C2)</f>
        <v>Peter Muster</v>
      </c>
      <c r="C2" s="103" t="s">
        <v>5</v>
      </c>
      <c r="D2" s="104" t="str">
        <f>IF('0_Deckblatt und Anleitung'!E2="","",'0_Deckblatt und Anleitung'!E2)</f>
        <v>Experte Eins</v>
      </c>
    </row>
    <row r="3" spans="1:4" ht="26.5" customHeight="1" x14ac:dyDescent="0.35">
      <c r="A3" s="106" t="s">
        <v>207</v>
      </c>
      <c r="B3" s="83" t="str">
        <f>IF('0_Deckblatt und Anleitung'!C3="","",'0_Deckblatt und Anleitung'!C3)</f>
        <v>Probe Produktion AG</v>
      </c>
      <c r="C3" s="103" t="s">
        <v>9</v>
      </c>
      <c r="D3" s="104" t="str">
        <f>IF('0_Deckblatt und Anleitung'!E3="","",'0_Deckblatt und Anleitung'!E3)</f>
        <v>Expertin Zwei</v>
      </c>
    </row>
    <row r="4" spans="1:4" ht="14.15" customHeight="1" x14ac:dyDescent="0.35">
      <c r="A4" s="109" t="s">
        <v>11</v>
      </c>
      <c r="B4" s="84">
        <f>IF('0_Deckblatt und Anleitung'!C4="","",'0_Deckblatt und Anleitung'!C4)</f>
        <v>1234</v>
      </c>
      <c r="C4" s="103" t="s">
        <v>12</v>
      </c>
      <c r="D4" s="104">
        <f>IF('0_Deckblatt und Anleitung'!E4="","",'0_Deckblatt und Anleitung'!E4)</f>
        <v>1</v>
      </c>
    </row>
    <row r="5" spans="1:4" x14ac:dyDescent="0.35">
      <c r="A5" s="7" t="s">
        <v>13</v>
      </c>
      <c r="B5" s="110" t="str">
        <f>IF('0_Deckblatt und Anleitung'!C5="","",'0_Deckblatt und Anleitung'!C5)</f>
        <v>Organisation eines Berufserlebnistages</v>
      </c>
      <c r="C5" s="111"/>
      <c r="D5" s="111"/>
    </row>
    <row r="7" spans="1:4" ht="77.900000000000006" customHeight="1" x14ac:dyDescent="0.35">
      <c r="B7" s="249" t="s">
        <v>208</v>
      </c>
      <c r="C7" s="249"/>
      <c r="D7" s="249"/>
    </row>
    <row r="8" spans="1:4" ht="15" thickBot="1" x14ac:dyDescent="0.4"/>
    <row r="9" spans="1:4" s="64" customFormat="1" ht="30.75" customHeight="1" thickBot="1" x14ac:dyDescent="0.4">
      <c r="A9" s="112" t="s">
        <v>209</v>
      </c>
      <c r="B9" s="113" t="s">
        <v>210</v>
      </c>
      <c r="C9" s="113" t="s">
        <v>211</v>
      </c>
      <c r="D9" s="138" t="s">
        <v>212</v>
      </c>
    </row>
    <row r="10" spans="1:4" ht="19" customHeight="1" x14ac:dyDescent="0.45">
      <c r="A10" s="303" t="s">
        <v>338</v>
      </c>
      <c r="B10" s="115" t="s">
        <v>342</v>
      </c>
      <c r="C10" s="283"/>
      <c r="D10" s="306"/>
    </row>
    <row r="11" spans="1:4" ht="18.649999999999999" customHeight="1" x14ac:dyDescent="0.4">
      <c r="A11" s="304"/>
      <c r="B11" s="116" t="s">
        <v>343</v>
      </c>
      <c r="C11" s="254"/>
      <c r="D11" s="280"/>
    </row>
    <row r="12" spans="1:4" ht="63" customHeight="1" x14ac:dyDescent="0.35">
      <c r="A12" s="304"/>
      <c r="B12" s="117" t="s">
        <v>344</v>
      </c>
      <c r="C12" s="254"/>
      <c r="D12" s="280"/>
    </row>
    <row r="13" spans="1:4" ht="16" x14ac:dyDescent="0.4">
      <c r="A13" s="304"/>
      <c r="B13" s="118" t="s">
        <v>345</v>
      </c>
      <c r="C13" s="254"/>
      <c r="D13" s="280"/>
    </row>
    <row r="14" spans="1:4" ht="51" customHeight="1" x14ac:dyDescent="0.35">
      <c r="A14" s="304"/>
      <c r="B14" s="160" t="s">
        <v>433</v>
      </c>
      <c r="C14" s="254"/>
      <c r="D14" s="280"/>
    </row>
    <row r="15" spans="1:4" ht="51" customHeight="1" x14ac:dyDescent="0.35">
      <c r="A15" s="304"/>
      <c r="B15" s="142"/>
      <c r="C15" s="255"/>
      <c r="D15" s="281"/>
    </row>
    <row r="16" spans="1:4" ht="18.5" x14ac:dyDescent="0.45">
      <c r="A16" s="304"/>
      <c r="B16" s="139" t="s">
        <v>346</v>
      </c>
      <c r="C16" s="262"/>
      <c r="D16" s="282"/>
    </row>
    <row r="17" spans="1:4" ht="18.649999999999999" customHeight="1" x14ac:dyDescent="0.4">
      <c r="A17" s="304"/>
      <c r="B17" s="116" t="s">
        <v>347</v>
      </c>
      <c r="C17" s="254"/>
      <c r="D17" s="280"/>
    </row>
    <row r="18" spans="1:4" ht="48" x14ac:dyDescent="0.35">
      <c r="A18" s="304"/>
      <c r="B18" s="117" t="s">
        <v>348</v>
      </c>
      <c r="C18" s="254"/>
      <c r="D18" s="280"/>
    </row>
    <row r="19" spans="1:4" ht="16" x14ac:dyDescent="0.4">
      <c r="A19" s="304"/>
      <c r="B19" s="118" t="s">
        <v>345</v>
      </c>
      <c r="C19" s="254"/>
      <c r="D19" s="280"/>
    </row>
    <row r="20" spans="1:4" ht="51.75" customHeight="1" x14ac:dyDescent="0.35">
      <c r="A20" s="304"/>
      <c r="B20" s="160" t="s">
        <v>434</v>
      </c>
      <c r="C20" s="254"/>
      <c r="D20" s="280"/>
    </row>
    <row r="21" spans="1:4" ht="51.75" customHeight="1" x14ac:dyDescent="0.35">
      <c r="A21" s="304"/>
      <c r="B21" s="142"/>
      <c r="C21" s="255"/>
      <c r="D21" s="281"/>
    </row>
    <row r="22" spans="1:4" ht="18" customHeight="1" x14ac:dyDescent="0.45">
      <c r="A22" s="304"/>
      <c r="B22" s="139" t="s">
        <v>349</v>
      </c>
      <c r="C22" s="262"/>
      <c r="D22" s="307"/>
    </row>
    <row r="23" spans="1:4" ht="16" x14ac:dyDescent="0.4">
      <c r="A23" s="304"/>
      <c r="B23" s="116" t="s">
        <v>350</v>
      </c>
      <c r="C23" s="254"/>
      <c r="D23" s="308"/>
    </row>
    <row r="24" spans="1:4" ht="48" x14ac:dyDescent="0.35">
      <c r="A24" s="304"/>
      <c r="B24" s="117" t="s">
        <v>351</v>
      </c>
      <c r="C24" s="254"/>
      <c r="D24" s="308"/>
    </row>
    <row r="25" spans="1:4" ht="16" x14ac:dyDescent="0.4">
      <c r="A25" s="304"/>
      <c r="B25" s="118" t="s">
        <v>345</v>
      </c>
      <c r="C25" s="254"/>
      <c r="D25" s="308"/>
    </row>
    <row r="26" spans="1:4" ht="51" customHeight="1" x14ac:dyDescent="0.35">
      <c r="A26" s="304"/>
      <c r="B26" s="156" t="s">
        <v>352</v>
      </c>
      <c r="C26" s="254"/>
      <c r="D26" s="308"/>
    </row>
    <row r="27" spans="1:4" ht="51" customHeight="1" thickBot="1" x14ac:dyDescent="0.4">
      <c r="A27" s="305"/>
      <c r="B27" s="136"/>
      <c r="C27" s="287"/>
      <c r="D27" s="309"/>
    </row>
    <row r="28" spans="1:4" x14ac:dyDescent="0.35">
      <c r="B28" s="140" t="s">
        <v>235</v>
      </c>
      <c r="C28" s="132">
        <f>SUM(C10:C26)</f>
        <v>0</v>
      </c>
    </row>
    <row r="29" spans="1:4" ht="15" thickBot="1" x14ac:dyDescent="0.4">
      <c r="B29" s="141" t="s">
        <v>236</v>
      </c>
      <c r="C29" s="134">
        <v>9</v>
      </c>
    </row>
    <row r="30" spans="1:4" ht="15" customHeight="1" x14ac:dyDescent="0.35"/>
    <row r="33" ht="15" customHeight="1" x14ac:dyDescent="0.35"/>
  </sheetData>
  <sheetProtection sheet="1" formatRows="0" selectLockedCells="1"/>
  <protectedRanges>
    <protectedRange sqref="B1:B5" name="Bereich2_1_1"/>
    <protectedRange sqref="B14:B15" name="Bereich2"/>
    <protectedRange sqref="B20:B21" name="Bereich3"/>
    <protectedRange sqref="B26:B27" name="Bereich4"/>
  </protectedRanges>
  <mergeCells count="8">
    <mergeCell ref="A10:A27"/>
    <mergeCell ref="B7:D7"/>
    <mergeCell ref="C10:C15"/>
    <mergeCell ref="C16:C21"/>
    <mergeCell ref="C22:C27"/>
    <mergeCell ref="D10:D15"/>
    <mergeCell ref="D16:D21"/>
    <mergeCell ref="D22:D27"/>
  </mergeCells>
  <dataValidations count="2">
    <dataValidation type="list" allowBlank="1" showInputMessage="1" showErrorMessage="1" sqref="C10 C16 C22" xr:uid="{EE3BD135-038A-4368-9FC1-D7A4933C9992}">
      <formula1>"0, 1, 2, 3"</formula1>
    </dataValidation>
    <dataValidation allowBlank="1" showErrorMessage="1" prompt="Geben Sie einen kurzen, prägnanten Titel" sqref="B4" xr:uid="{2C9CE57F-23B8-4EEF-9950-A2E51C4E0A8C}"/>
  </dataValidations>
  <printOptions horizontalCentered="1"/>
  <pageMargins left="0.31496062992125984" right="0.31496062992125984" top="0.78740157480314965" bottom="0.78740157480314965" header="0.11811023622047245" footer="0.31496062992125984"/>
  <pageSetup paperSize="9" scale="50" orientation="landscape" r:id="rId1"/>
  <headerFooter>
    <oddHeader>&amp;C&amp;"Arial,Fett"&amp;10Qualifikationsverfahren Kaufleute EFZ Nahrungsmittelindustrie - betrieblicher Teil
&amp;14Bewertungsraster und Miniaufträge/Fragen - Critical Incident</oddHeader>
    <oddFooter>&amp;L&amp;A&amp;C&amp;"-,Fett" Vertraulich - nur für PEX&amp;RSeite &amp;P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8A4E6-37E3-40FB-A06A-399DE97D70B1}">
  <sheetPr>
    <tabColor rgb="FFEE0000"/>
  </sheetPr>
  <dimension ref="A1:D28"/>
  <sheetViews>
    <sheetView showGridLines="0" showRuler="0" view="pageLayout" zoomScaleNormal="100" workbookViewId="0">
      <selection activeCell="D11" sqref="D11"/>
    </sheetView>
  </sheetViews>
  <sheetFormatPr baseColWidth="10" defaultColWidth="9.1796875" defaultRowHeight="14.5" x14ac:dyDescent="0.35"/>
  <cols>
    <col min="1" max="1" width="27.453125" customWidth="1"/>
    <col min="2" max="2" width="23.1796875" customWidth="1"/>
    <col min="3" max="3" width="23.26953125" customWidth="1"/>
    <col min="4" max="4" width="28.26953125" customWidth="1"/>
  </cols>
  <sheetData>
    <row r="1" spans="1:4" ht="19.75" customHeight="1" x14ac:dyDescent="0.35">
      <c r="A1" s="25" t="s">
        <v>0</v>
      </c>
      <c r="B1" s="51">
        <f>IF('0_Deckblatt und Anleitung'!C1="","",'0_Deckblatt und Anleitung'!C1)</f>
        <v>46056</v>
      </c>
      <c r="C1" s="27" t="s">
        <v>1</v>
      </c>
      <c r="D1" s="52" t="str">
        <f>IF('0_Deckblatt und Anleitung'!E1="","",'0_Deckblatt und Anleitung'!E1)</f>
        <v>Technopark Zürich</v>
      </c>
    </row>
    <row r="2" spans="1:4" ht="19.75" customHeight="1" x14ac:dyDescent="0.35">
      <c r="A2" s="23" t="s">
        <v>3</v>
      </c>
      <c r="B2" s="83" t="str">
        <f>IF('0_Deckblatt und Anleitung'!C2="","",'0_Deckblatt und Anleitung'!C2)</f>
        <v>Peter Muster</v>
      </c>
      <c r="C2" s="102" t="s">
        <v>5</v>
      </c>
      <c r="D2" s="85" t="str">
        <f>IF('0_Deckblatt und Anleitung'!E2="","",'0_Deckblatt und Anleitung'!E2)</f>
        <v>Experte Eins</v>
      </c>
    </row>
    <row r="3" spans="1:4" ht="19.75" customHeight="1" x14ac:dyDescent="0.35">
      <c r="A3" s="23" t="s">
        <v>30</v>
      </c>
      <c r="B3" s="83" t="str">
        <f>IF('0_Deckblatt und Anleitung'!C3="","",'0_Deckblatt und Anleitung'!C3)</f>
        <v>Probe Produktion AG</v>
      </c>
      <c r="C3" s="5" t="s">
        <v>9</v>
      </c>
      <c r="D3" s="85" t="str">
        <f>IF('0_Deckblatt und Anleitung'!E3="","",'0_Deckblatt und Anleitung'!E3)</f>
        <v>Expertin Zwei</v>
      </c>
    </row>
    <row r="4" spans="1:4" ht="19.75" customHeight="1" x14ac:dyDescent="0.35">
      <c r="A4" s="23" t="s">
        <v>11</v>
      </c>
      <c r="B4" s="84">
        <f>IF('0_Deckblatt und Anleitung'!C4="","",'0_Deckblatt und Anleitung'!C4)</f>
        <v>1234</v>
      </c>
      <c r="C4" s="5" t="s">
        <v>12</v>
      </c>
      <c r="D4" s="85">
        <f>IF('0_Deckblatt und Anleitung'!E4="","",'0_Deckblatt und Anleitung'!E4)</f>
        <v>1</v>
      </c>
    </row>
    <row r="5" spans="1:4" ht="19.75" customHeight="1" thickBot="1" x14ac:dyDescent="0.4">
      <c r="A5" s="22" t="s">
        <v>13</v>
      </c>
      <c r="B5" s="247" t="str">
        <f>IF('0_Deckblatt und Anleitung'!C5="","",'0_Deckblatt und Anleitung'!C5)</f>
        <v>Organisation eines Berufserlebnistages</v>
      </c>
      <c r="C5" s="247"/>
      <c r="D5" s="248"/>
    </row>
    <row r="6" spans="1:4" x14ac:dyDescent="0.35">
      <c r="A6" s="9"/>
      <c r="B6" s="58"/>
      <c r="C6" s="58"/>
      <c r="D6" s="6"/>
    </row>
    <row r="7" spans="1:4" ht="15" thickBot="1" x14ac:dyDescent="0.4">
      <c r="A7" s="9"/>
      <c r="B7" s="58"/>
      <c r="C7" s="58"/>
      <c r="D7" s="6"/>
    </row>
    <row r="8" spans="1:4" ht="15" thickBot="1" x14ac:dyDescent="0.4">
      <c r="B8" s="86" t="s">
        <v>353</v>
      </c>
      <c r="C8" s="87" t="s">
        <v>354</v>
      </c>
    </row>
    <row r="9" spans="1:4" x14ac:dyDescent="0.35">
      <c r="A9" s="88" t="s">
        <v>355</v>
      </c>
      <c r="B9" s="89"/>
      <c r="C9" s="90"/>
    </row>
    <row r="10" spans="1:4" x14ac:dyDescent="0.35">
      <c r="A10" s="49" t="s">
        <v>356</v>
      </c>
      <c r="B10" s="91">
        <f>'1_Bewertung'!C10 + '1_Bewertung'!C13</f>
        <v>0</v>
      </c>
      <c r="C10" s="92">
        <v>6</v>
      </c>
    </row>
    <row r="11" spans="1:4" x14ac:dyDescent="0.35">
      <c r="A11" s="49" t="s">
        <v>357</v>
      </c>
      <c r="B11" s="93">
        <f>'2_Bewertung und Miniaufträge'!C10 + '2_Bewertung und Miniaufträge'!C16</f>
        <v>0</v>
      </c>
      <c r="C11" s="92">
        <v>6</v>
      </c>
    </row>
    <row r="12" spans="1:4" x14ac:dyDescent="0.35">
      <c r="A12" s="312" t="s">
        <v>358</v>
      </c>
      <c r="B12" s="313"/>
      <c r="C12" s="314"/>
    </row>
    <row r="13" spans="1:4" x14ac:dyDescent="0.35">
      <c r="A13" s="49" t="s">
        <v>357</v>
      </c>
      <c r="B13" s="91">
        <f>'2_Bewertung und Miniaufträge'!C22 + '2_Bewertung und Miniaufträge'!C28 + '2_Bewertung und Miniaufträge'!C34</f>
        <v>0</v>
      </c>
      <c r="C13" s="92">
        <v>9</v>
      </c>
    </row>
    <row r="14" spans="1:4" x14ac:dyDescent="0.35">
      <c r="A14" s="312" t="s">
        <v>359</v>
      </c>
      <c r="B14" s="313"/>
      <c r="C14" s="314"/>
    </row>
    <row r="15" spans="1:4" x14ac:dyDescent="0.35">
      <c r="A15" s="49" t="s">
        <v>356</v>
      </c>
      <c r="B15" s="91">
        <f>'1_Bewertung'!C16 + '1_Bewertung'!C19</f>
        <v>0</v>
      </c>
      <c r="C15" s="92">
        <v>6</v>
      </c>
    </row>
    <row r="16" spans="1:4" x14ac:dyDescent="0.35">
      <c r="A16" s="49" t="s">
        <v>357</v>
      </c>
      <c r="B16" s="91">
        <f>'2_Bewertung und Miniaufträge'!C40 + '2_Bewertung und Miniaufträge'!C46</f>
        <v>0</v>
      </c>
      <c r="C16" s="92">
        <v>6</v>
      </c>
    </row>
    <row r="17" spans="1:3" x14ac:dyDescent="0.35">
      <c r="A17" s="312" t="s">
        <v>360</v>
      </c>
      <c r="B17" s="313"/>
      <c r="C17" s="314"/>
    </row>
    <row r="18" spans="1:3" x14ac:dyDescent="0.35">
      <c r="A18" s="49" t="s">
        <v>361</v>
      </c>
      <c r="B18" s="91">
        <f>'3_Bewertung und Miniaufträge'!C10 +'3_Bewertung und Miniaufträge'!C16+'3_Bewertung und Miniaufträge'!C22</f>
        <v>0</v>
      </c>
      <c r="C18" s="92">
        <v>9</v>
      </c>
    </row>
    <row r="19" spans="1:3" x14ac:dyDescent="0.35">
      <c r="A19" s="312" t="s">
        <v>362</v>
      </c>
      <c r="B19" s="313"/>
      <c r="C19" s="314"/>
    </row>
    <row r="20" spans="1:3" x14ac:dyDescent="0.35">
      <c r="A20" s="49" t="s">
        <v>356</v>
      </c>
      <c r="B20" s="91">
        <f>'1_Bewertung'!C22 + '1_Bewertung'!C25 + '1_Bewertung'!C28</f>
        <v>0</v>
      </c>
      <c r="C20" s="92">
        <v>9</v>
      </c>
    </row>
    <row r="21" spans="1:3" x14ac:dyDescent="0.35">
      <c r="A21" s="94" t="s">
        <v>363</v>
      </c>
      <c r="B21" s="95" t="str">
        <f>IF(COUNTA('1_Bewertung'!C10,'1_Bewertung'!C13,'1_Bewertung'!C16,'1_Bewertung'!C19,'1_Bewertung'!C22,'1_Bewertung'!C25,'1_Bewertung'!C28,'2_Bewertung und Miniaufträge'!C10,'2_Bewertung und Miniaufträge'!C16,'2_Bewertung und Miniaufträge'!C22,'2_Bewertung und Miniaufträge'!C28,'2_Bewertung und Miniaufträge'!C34,'2_Bewertung und Miniaufträge'!C40,'2_Bewertung und Miniaufträge'!C46,'3_Bewertung und Miniaufträge'!C10,'3_Bewertung und Miniaufträge'!C16,'3_Bewertung und Miniaufträge'!C22)&gt;0,B10+B11+B13+B15+B16+B18+B20,"")</f>
        <v/>
      </c>
      <c r="C21" s="92">
        <f>SUM(C10:C20)</f>
        <v>51</v>
      </c>
    </row>
    <row r="22" spans="1:3" x14ac:dyDescent="0.35">
      <c r="A22" s="96" t="s">
        <v>364</v>
      </c>
      <c r="B22" s="97" t="str">
        <f>IF(B21=0,0,(IF(B21="","",'1_Bewertung'!C31+'2_Bewertung und Miniaufträge'!C52+'3_Bewertung und Miniaufträge'!C28)))</f>
        <v/>
      </c>
      <c r="C22" s="92"/>
    </row>
    <row r="23" spans="1:3" x14ac:dyDescent="0.35">
      <c r="A23" s="98" t="s">
        <v>365</v>
      </c>
      <c r="B23" s="99" t="str">
        <f>IF(B21="","",ROUND((((B21*5)/C21)+1)/5,1)*5)</f>
        <v/>
      </c>
      <c r="C23" s="100"/>
    </row>
    <row r="25" spans="1:3" x14ac:dyDescent="0.35">
      <c r="A25" s="1" t="s">
        <v>366</v>
      </c>
    </row>
    <row r="26" spans="1:3" ht="44.25" customHeight="1" x14ac:dyDescent="0.35">
      <c r="A26" t="s">
        <v>367</v>
      </c>
      <c r="B26" s="310"/>
      <c r="C26" s="310"/>
    </row>
    <row r="27" spans="1:3" ht="44.25" customHeight="1" x14ac:dyDescent="0.35">
      <c r="A27" s="101" t="str">
        <f>IF('0_Deckblatt und Anleitung'!E2="","",'0_Deckblatt und Anleitung'!E2)</f>
        <v>Experte Eins</v>
      </c>
      <c r="B27" s="311"/>
      <c r="C27" s="311"/>
    </row>
    <row r="28" spans="1:3" ht="44.25" customHeight="1" x14ac:dyDescent="0.35">
      <c r="A28" s="101" t="str">
        <f>IF('0_Deckblatt und Anleitung'!E3="","",'0_Deckblatt und Anleitung'!E3)</f>
        <v>Expertin Zwei</v>
      </c>
      <c r="B28" s="311"/>
      <c r="C28" s="311"/>
    </row>
  </sheetData>
  <sheetProtection sheet="1" objects="1" scenarios="1"/>
  <protectedRanges>
    <protectedRange sqref="B6:B7" name="Bereich2_1"/>
    <protectedRange sqref="B1:B5 D1:D4" name="Bereich2"/>
  </protectedRanges>
  <mergeCells count="8">
    <mergeCell ref="B5:D5"/>
    <mergeCell ref="B26:C26"/>
    <mergeCell ref="B27:C27"/>
    <mergeCell ref="B28:C28"/>
    <mergeCell ref="A12:C12"/>
    <mergeCell ref="A14:C14"/>
    <mergeCell ref="A17:C17"/>
    <mergeCell ref="A19:C19"/>
  </mergeCells>
  <conditionalFormatting sqref="B21">
    <cfRule type="expression" dxfId="1" priority="3">
      <formula>$B$21=""</formula>
    </cfRule>
  </conditionalFormatting>
  <conditionalFormatting sqref="B23">
    <cfRule type="expression" dxfId="0" priority="1">
      <formula>$B$21=0</formula>
    </cfRule>
  </conditionalFormatting>
  <dataValidations count="1">
    <dataValidation allowBlank="1" showErrorMessage="1" prompt="Geben Sie einen kurzen, prägnanten Titel" sqref="D6:D7 A6:B7 B4" xr:uid="{B5A72720-0907-4B5D-93DB-A1DA6861A950}"/>
  </dataValidations>
  <pageMargins left="0.31496062992125984" right="0.31496062992125984" top="0.98425196850393704" bottom="0.78740157480314965" header="0.11811023622047245" footer="0.11811023622047245"/>
  <pageSetup paperSize="9" scale="95" orientation="portrait" r:id="rId1"/>
  <headerFooter>
    <oddHeader>&amp;C&amp;"Arial,Fett"&amp;10Qualifikationsverfahren Kaufleute EFZ Nahrungsmittelindustrie - betrieblicher Teil
&amp;14Notenübersicht</oddHeader>
    <oddFooter>&amp;L&amp;A&amp;C&amp;"-,Fett" Vertraulich - nur für PEX&amp;RSeite &amp;P / &amp;N</oddFooter>
  </headerFooter>
  <extLst>
    <ext xmlns:x14="http://schemas.microsoft.com/office/spreadsheetml/2009/9/main" uri="{78C0D931-6437-407d-A8EE-F0AAD7539E65}">
      <x14:conditionalFormattings>
        <x14:conditionalFormatting xmlns:xm="http://schemas.microsoft.com/office/excel/2006/main">
          <x14:cfRule type="expression" priority="10" id="{C25297F0-1C41-4E71-AACD-0EEDFD8280F3}">
            <xm:f>AND('1_Bewertung'!C10="",'1_Bewertung'!C13="")</xm:f>
            <x14:dxf>
              <font>
                <color theme="9" tint="0.79998168889431442"/>
              </font>
              <fill>
                <patternFill patternType="solid">
                  <bgColor theme="9" tint="0.79998168889431442"/>
                </patternFill>
              </fill>
            </x14:dxf>
          </x14:cfRule>
          <xm:sqref>B10</xm:sqref>
        </x14:conditionalFormatting>
        <x14:conditionalFormatting xmlns:xm="http://schemas.microsoft.com/office/excel/2006/main">
          <x14:cfRule type="expression" priority="9" id="{47C7396D-D9C9-49AD-9EB7-20A170024F78}">
            <xm:f>AND('2_Bewertung und Miniaufträge'!C10="",'2_Bewertung und Miniaufträge'!C16="")</xm:f>
            <x14:dxf>
              <font>
                <color theme="9" tint="0.79998168889431442"/>
              </font>
              <fill>
                <patternFill patternType="solid">
                  <bgColor theme="9" tint="0.79998168889431442"/>
                </patternFill>
              </fill>
            </x14:dxf>
          </x14:cfRule>
          <xm:sqref>B11</xm:sqref>
        </x14:conditionalFormatting>
        <x14:conditionalFormatting xmlns:xm="http://schemas.microsoft.com/office/excel/2006/main">
          <x14:cfRule type="expression" priority="8" id="{52AF93EA-DE68-4C8E-AAB2-782DA1E140E6}">
            <xm:f>AND('2_Bewertung und Miniaufträge'!C22="",'2_Bewertung und Miniaufträge'!C28="",'2_Bewertung und Miniaufträge'!C34="")</xm:f>
            <x14:dxf>
              <font>
                <color theme="9" tint="0.79998168889431442"/>
              </font>
              <fill>
                <patternFill patternType="solid">
                  <bgColor theme="9" tint="0.79998168889431442"/>
                </patternFill>
              </fill>
            </x14:dxf>
          </x14:cfRule>
          <xm:sqref>B13</xm:sqref>
        </x14:conditionalFormatting>
        <x14:conditionalFormatting xmlns:xm="http://schemas.microsoft.com/office/excel/2006/main">
          <x14:cfRule type="expression" priority="7" id="{E981AA71-184E-4C85-BE85-ED77307B5AE0}">
            <xm:f>AND('1_Bewertung'!C16="",'1_Bewertung'!C19="")</xm:f>
            <x14:dxf>
              <font>
                <color theme="9" tint="0.79998168889431442"/>
              </font>
              <fill>
                <patternFill patternType="solid">
                  <bgColor theme="9" tint="0.79998168889431442"/>
                </patternFill>
              </fill>
            </x14:dxf>
          </x14:cfRule>
          <xm:sqref>B15</xm:sqref>
        </x14:conditionalFormatting>
        <x14:conditionalFormatting xmlns:xm="http://schemas.microsoft.com/office/excel/2006/main">
          <x14:cfRule type="expression" priority="6" id="{38C868EB-6B07-4963-BDEA-8CE2DC38CFF6}">
            <xm:f>AND('2_Bewertung und Miniaufträge'!C40="",'2_Bewertung und Miniaufträge'!C46="")</xm:f>
            <x14:dxf>
              <font>
                <color theme="9" tint="0.79998168889431442"/>
              </font>
              <fill>
                <patternFill patternType="solid">
                  <bgColor theme="9" tint="0.79998168889431442"/>
                </patternFill>
              </fill>
            </x14:dxf>
          </x14:cfRule>
          <xm:sqref>B16</xm:sqref>
        </x14:conditionalFormatting>
        <x14:conditionalFormatting xmlns:xm="http://schemas.microsoft.com/office/excel/2006/main">
          <x14:cfRule type="expression" priority="5" id="{D6CF8248-3479-430E-BC78-8B53F3700C5A}">
            <xm:f>AND('3_Bewertung und Miniaufträge'!C10="",'3_Bewertung und Miniaufträge'!C16="",'3_Bewertung und Miniaufträge'!C22="")</xm:f>
            <x14:dxf>
              <font>
                <color theme="9" tint="0.79998168889431442"/>
              </font>
              <fill>
                <patternFill patternType="solid">
                  <bgColor theme="9" tint="0.79998168889431442"/>
                </patternFill>
              </fill>
            </x14:dxf>
          </x14:cfRule>
          <xm:sqref>B18</xm:sqref>
        </x14:conditionalFormatting>
        <x14:conditionalFormatting xmlns:xm="http://schemas.microsoft.com/office/excel/2006/main">
          <x14:cfRule type="expression" priority="4" id="{5F1DCD71-7347-4508-AF00-CE6C50C43B93}">
            <xm:f>AND('1_Bewertung'!C22="",'1_Bewertung'!C25="",'1_Bewertung'!C28="")</xm:f>
            <x14:dxf>
              <font>
                <color theme="9" tint="0.79998168889431442"/>
              </font>
              <fill>
                <patternFill patternType="solid">
                  <bgColor theme="9" tint="0.79998168889431442"/>
                </patternFill>
              </fill>
            </x14:dxf>
          </x14:cfRule>
          <xm:sqref>B20</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202A9-88DB-4680-97C7-A9290CB7FD8B}">
  <sheetPr>
    <tabColor theme="8"/>
  </sheetPr>
  <dimension ref="A1:B64"/>
  <sheetViews>
    <sheetView topLeftCell="A42" workbookViewId="0">
      <selection activeCell="C16" sqref="C16:D16"/>
    </sheetView>
  </sheetViews>
  <sheetFormatPr baseColWidth="10" defaultColWidth="11.453125" defaultRowHeight="14.5" x14ac:dyDescent="0.35"/>
  <cols>
    <col min="1" max="1" width="89.1796875" bestFit="1" customWidth="1"/>
    <col min="2" max="2" width="61.1796875" customWidth="1"/>
  </cols>
  <sheetData>
    <row r="1" spans="1:2" x14ac:dyDescent="0.35">
      <c r="A1" s="1" t="s">
        <v>39</v>
      </c>
      <c r="B1" s="1" t="s">
        <v>40</v>
      </c>
    </row>
    <row r="2" spans="1:2" x14ac:dyDescent="0.35">
      <c r="A2" t="s">
        <v>339</v>
      </c>
      <c r="B2" t="s">
        <v>368</v>
      </c>
    </row>
    <row r="3" spans="1:2" x14ac:dyDescent="0.35">
      <c r="A3" t="s">
        <v>339</v>
      </c>
      <c r="B3" t="s">
        <v>369</v>
      </c>
    </row>
    <row r="4" spans="1:2" x14ac:dyDescent="0.35">
      <c r="A4" t="s">
        <v>339</v>
      </c>
      <c r="B4" t="s">
        <v>370</v>
      </c>
    </row>
    <row r="5" spans="1:2" x14ac:dyDescent="0.35">
      <c r="A5" t="s">
        <v>339</v>
      </c>
      <c r="B5" t="s">
        <v>371</v>
      </c>
    </row>
    <row r="6" spans="1:2" x14ac:dyDescent="0.35">
      <c r="A6" t="s">
        <v>339</v>
      </c>
      <c r="B6" t="s">
        <v>372</v>
      </c>
    </row>
    <row r="7" spans="1:2" x14ac:dyDescent="0.35">
      <c r="A7" t="s">
        <v>339</v>
      </c>
      <c r="B7" t="s">
        <v>373</v>
      </c>
    </row>
    <row r="8" spans="1:2" x14ac:dyDescent="0.35">
      <c r="A8" t="s">
        <v>339</v>
      </c>
      <c r="B8" t="s">
        <v>374</v>
      </c>
    </row>
    <row r="9" spans="1:2" x14ac:dyDescent="0.35">
      <c r="A9" t="s">
        <v>339</v>
      </c>
      <c r="B9" t="s">
        <v>375</v>
      </c>
    </row>
    <row r="10" spans="1:2" x14ac:dyDescent="0.35">
      <c r="A10" t="s">
        <v>339</v>
      </c>
      <c r="B10" t="s">
        <v>376</v>
      </c>
    </row>
    <row r="11" spans="1:2" x14ac:dyDescent="0.35">
      <c r="A11" t="s">
        <v>339</v>
      </c>
      <c r="B11" t="s">
        <v>340</v>
      </c>
    </row>
    <row r="12" spans="1:2" x14ac:dyDescent="0.35">
      <c r="A12" t="s">
        <v>339</v>
      </c>
      <c r="B12" t="s">
        <v>377</v>
      </c>
    </row>
    <row r="13" spans="1:2" x14ac:dyDescent="0.35">
      <c r="A13" t="s">
        <v>339</v>
      </c>
      <c r="B13" t="s">
        <v>378</v>
      </c>
    </row>
    <row r="14" spans="1:2" x14ac:dyDescent="0.35">
      <c r="A14" t="s">
        <v>339</v>
      </c>
      <c r="B14" t="s">
        <v>379</v>
      </c>
    </row>
    <row r="15" spans="1:2" x14ac:dyDescent="0.35">
      <c r="A15" t="s">
        <v>339</v>
      </c>
      <c r="B15" t="s">
        <v>380</v>
      </c>
    </row>
    <row r="16" spans="1:2" x14ac:dyDescent="0.35">
      <c r="A16" t="s">
        <v>339</v>
      </c>
      <c r="B16" t="s">
        <v>381</v>
      </c>
    </row>
    <row r="17" spans="1:2" x14ac:dyDescent="0.35">
      <c r="A17" t="s">
        <v>339</v>
      </c>
      <c r="B17" t="s">
        <v>382</v>
      </c>
    </row>
    <row r="18" spans="1:2" x14ac:dyDescent="0.35">
      <c r="A18" t="s">
        <v>339</v>
      </c>
      <c r="B18" t="s">
        <v>383</v>
      </c>
    </row>
    <row r="19" spans="1:2" x14ac:dyDescent="0.35">
      <c r="A19" t="s">
        <v>339</v>
      </c>
      <c r="B19" t="s">
        <v>341</v>
      </c>
    </row>
    <row r="20" spans="1:2" x14ac:dyDescent="0.35">
      <c r="A20" t="s">
        <v>339</v>
      </c>
      <c r="B20" t="s">
        <v>384</v>
      </c>
    </row>
    <row r="21" spans="1:2" x14ac:dyDescent="0.35">
      <c r="A21" t="s">
        <v>339</v>
      </c>
      <c r="B21" t="s">
        <v>385</v>
      </c>
    </row>
    <row r="22" spans="1:2" x14ac:dyDescent="0.35">
      <c r="A22" t="s">
        <v>339</v>
      </c>
      <c r="B22" t="s">
        <v>386</v>
      </c>
    </row>
    <row r="23" spans="1:2" x14ac:dyDescent="0.35">
      <c r="A23" t="s">
        <v>339</v>
      </c>
      <c r="B23" t="s">
        <v>387</v>
      </c>
    </row>
    <row r="24" spans="1:2" x14ac:dyDescent="0.35">
      <c r="A24" t="s">
        <v>339</v>
      </c>
      <c r="B24" t="s">
        <v>388</v>
      </c>
    </row>
    <row r="25" spans="1:2" x14ac:dyDescent="0.35">
      <c r="A25" t="s">
        <v>339</v>
      </c>
      <c r="B25" t="s">
        <v>389</v>
      </c>
    </row>
    <row r="26" spans="1:2" x14ac:dyDescent="0.35">
      <c r="A26" t="s">
        <v>339</v>
      </c>
      <c r="B26" t="s">
        <v>390</v>
      </c>
    </row>
    <row r="27" spans="1:2" x14ac:dyDescent="0.35">
      <c r="A27" t="s">
        <v>339</v>
      </c>
      <c r="B27" t="s">
        <v>391</v>
      </c>
    </row>
    <row r="28" spans="1:2" x14ac:dyDescent="0.35">
      <c r="A28" t="s">
        <v>339</v>
      </c>
      <c r="B28" t="s">
        <v>392</v>
      </c>
    </row>
    <row r="29" spans="1:2" x14ac:dyDescent="0.35">
      <c r="A29" t="s">
        <v>339</v>
      </c>
      <c r="B29" t="s">
        <v>393</v>
      </c>
    </row>
    <row r="30" spans="1:2" x14ac:dyDescent="0.35">
      <c r="A30" t="s">
        <v>339</v>
      </c>
      <c r="B30" t="s">
        <v>394</v>
      </c>
    </row>
    <row r="31" spans="1:2" x14ac:dyDescent="0.35">
      <c r="A31" t="s">
        <v>395</v>
      </c>
      <c r="B31" t="s">
        <v>396</v>
      </c>
    </row>
    <row r="32" spans="1:2" x14ac:dyDescent="0.35">
      <c r="A32" t="s">
        <v>395</v>
      </c>
      <c r="B32" t="s">
        <v>397</v>
      </c>
    </row>
    <row r="33" spans="1:2" x14ac:dyDescent="0.35">
      <c r="A33" t="s">
        <v>395</v>
      </c>
      <c r="B33" t="s">
        <v>398</v>
      </c>
    </row>
    <row r="34" spans="1:2" x14ac:dyDescent="0.35">
      <c r="A34" t="s">
        <v>395</v>
      </c>
      <c r="B34" t="s">
        <v>399</v>
      </c>
    </row>
    <row r="35" spans="1:2" x14ac:dyDescent="0.35">
      <c r="A35" t="s">
        <v>395</v>
      </c>
      <c r="B35" t="s">
        <v>400</v>
      </c>
    </row>
    <row r="36" spans="1:2" x14ac:dyDescent="0.35">
      <c r="A36" t="s">
        <v>395</v>
      </c>
      <c r="B36" t="s">
        <v>401</v>
      </c>
    </row>
    <row r="37" spans="1:2" x14ac:dyDescent="0.35">
      <c r="A37" t="s">
        <v>395</v>
      </c>
      <c r="B37" t="s">
        <v>402</v>
      </c>
    </row>
    <row r="38" spans="1:2" x14ac:dyDescent="0.35">
      <c r="A38" t="s">
        <v>395</v>
      </c>
      <c r="B38" t="s">
        <v>403</v>
      </c>
    </row>
    <row r="39" spans="1:2" x14ac:dyDescent="0.35">
      <c r="A39" t="s">
        <v>395</v>
      </c>
      <c r="B39" t="s">
        <v>404</v>
      </c>
    </row>
    <row r="40" spans="1:2" x14ac:dyDescent="0.35">
      <c r="A40" t="s">
        <v>395</v>
      </c>
      <c r="B40" t="s">
        <v>405</v>
      </c>
    </row>
    <row r="41" spans="1:2" x14ac:dyDescent="0.35">
      <c r="A41" t="s">
        <v>395</v>
      </c>
      <c r="B41" t="s">
        <v>406</v>
      </c>
    </row>
    <row r="42" spans="1:2" x14ac:dyDescent="0.35">
      <c r="A42" t="s">
        <v>395</v>
      </c>
      <c r="B42" t="s">
        <v>407</v>
      </c>
    </row>
    <row r="43" spans="1:2" x14ac:dyDescent="0.35">
      <c r="A43" t="s">
        <v>395</v>
      </c>
      <c r="B43" t="s">
        <v>408</v>
      </c>
    </row>
    <row r="44" spans="1:2" x14ac:dyDescent="0.35">
      <c r="A44" t="s">
        <v>395</v>
      </c>
      <c r="B44" t="s">
        <v>409</v>
      </c>
    </row>
    <row r="45" spans="1:2" x14ac:dyDescent="0.35">
      <c r="A45" t="s">
        <v>395</v>
      </c>
      <c r="B45" t="s">
        <v>410</v>
      </c>
    </row>
    <row r="46" spans="1:2" x14ac:dyDescent="0.35">
      <c r="A46" t="s">
        <v>395</v>
      </c>
      <c r="B46" t="s">
        <v>411</v>
      </c>
    </row>
    <row r="47" spans="1:2" x14ac:dyDescent="0.35">
      <c r="A47" t="s">
        <v>395</v>
      </c>
      <c r="B47" t="s">
        <v>412</v>
      </c>
    </row>
    <row r="48" spans="1:2" x14ac:dyDescent="0.35">
      <c r="A48" t="s">
        <v>395</v>
      </c>
      <c r="B48" t="s">
        <v>413</v>
      </c>
    </row>
    <row r="49" spans="1:2" x14ac:dyDescent="0.35">
      <c r="A49" t="s">
        <v>395</v>
      </c>
      <c r="B49" t="s">
        <v>414</v>
      </c>
    </row>
    <row r="50" spans="1:2" x14ac:dyDescent="0.35">
      <c r="A50" t="s">
        <v>415</v>
      </c>
      <c r="B50" t="s">
        <v>416</v>
      </c>
    </row>
    <row r="51" spans="1:2" x14ac:dyDescent="0.35">
      <c r="A51" t="s">
        <v>415</v>
      </c>
      <c r="B51" t="s">
        <v>417</v>
      </c>
    </row>
    <row r="52" spans="1:2" x14ac:dyDescent="0.35">
      <c r="A52" t="s">
        <v>415</v>
      </c>
      <c r="B52" t="s">
        <v>418</v>
      </c>
    </row>
    <row r="53" spans="1:2" x14ac:dyDescent="0.35">
      <c r="A53" t="s">
        <v>415</v>
      </c>
      <c r="B53" t="s">
        <v>419</v>
      </c>
    </row>
    <row r="54" spans="1:2" x14ac:dyDescent="0.35">
      <c r="A54" t="s">
        <v>415</v>
      </c>
      <c r="B54" t="s">
        <v>420</v>
      </c>
    </row>
    <row r="55" spans="1:2" x14ac:dyDescent="0.35">
      <c r="A55" t="s">
        <v>415</v>
      </c>
      <c r="B55" t="s">
        <v>421</v>
      </c>
    </row>
    <row r="56" spans="1:2" x14ac:dyDescent="0.35">
      <c r="A56" t="s">
        <v>415</v>
      </c>
      <c r="B56" t="s">
        <v>422</v>
      </c>
    </row>
    <row r="57" spans="1:2" x14ac:dyDescent="0.35">
      <c r="A57" t="s">
        <v>415</v>
      </c>
      <c r="B57" t="s">
        <v>423</v>
      </c>
    </row>
    <row r="58" spans="1:2" x14ac:dyDescent="0.35">
      <c r="A58" t="s">
        <v>415</v>
      </c>
      <c r="B58" t="s">
        <v>424</v>
      </c>
    </row>
    <row r="59" spans="1:2" x14ac:dyDescent="0.35">
      <c r="A59" t="s">
        <v>415</v>
      </c>
      <c r="B59" t="s">
        <v>425</v>
      </c>
    </row>
    <row r="60" spans="1:2" x14ac:dyDescent="0.35">
      <c r="A60" t="s">
        <v>415</v>
      </c>
      <c r="B60" t="s">
        <v>426</v>
      </c>
    </row>
    <row r="61" spans="1:2" x14ac:dyDescent="0.35">
      <c r="A61" t="s">
        <v>427</v>
      </c>
      <c r="B61" t="s">
        <v>428</v>
      </c>
    </row>
    <row r="62" spans="1:2" x14ac:dyDescent="0.35">
      <c r="A62" t="s">
        <v>427</v>
      </c>
      <c r="B62" t="s">
        <v>429</v>
      </c>
    </row>
    <row r="63" spans="1:2" x14ac:dyDescent="0.35">
      <c r="A63" t="s">
        <v>427</v>
      </c>
      <c r="B63" t="s">
        <v>430</v>
      </c>
    </row>
    <row r="64" spans="1:2" x14ac:dyDescent="0.35">
      <c r="A64" t="s">
        <v>427</v>
      </c>
      <c r="B64" t="s">
        <v>431</v>
      </c>
    </row>
  </sheetData>
  <pageMargins left="0.7" right="0.7" top="0.78740157499999996" bottom="0.78740157499999996"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60176-2151-477F-96CB-B860A1FC0CA1}">
  <sheetPr>
    <tabColor theme="8"/>
  </sheetPr>
  <dimension ref="A1:H31"/>
  <sheetViews>
    <sheetView topLeftCell="A13" workbookViewId="0">
      <selection activeCell="C16" sqref="C16:D16"/>
    </sheetView>
  </sheetViews>
  <sheetFormatPr baseColWidth="10" defaultColWidth="11.453125" defaultRowHeight="14.5" x14ac:dyDescent="0.35"/>
  <cols>
    <col min="1" max="1" width="82.81640625" bestFit="1" customWidth="1"/>
  </cols>
  <sheetData>
    <row r="1" spans="1:8" x14ac:dyDescent="0.35">
      <c r="A1" s="214" t="s">
        <v>432</v>
      </c>
      <c r="B1" s="214"/>
      <c r="C1" s="214"/>
      <c r="D1" s="214"/>
      <c r="E1" s="214"/>
      <c r="F1" s="214"/>
      <c r="G1" s="214"/>
      <c r="H1" s="214"/>
    </row>
    <row r="2" spans="1:8" x14ac:dyDescent="0.35">
      <c r="A2" t="s">
        <v>39</v>
      </c>
      <c r="B2" t="s">
        <v>193</v>
      </c>
      <c r="D2" t="s">
        <v>39</v>
      </c>
      <c r="E2" t="s">
        <v>193</v>
      </c>
      <c r="G2" t="s">
        <v>39</v>
      </c>
      <c r="H2" t="s">
        <v>193</v>
      </c>
    </row>
    <row r="3" spans="1:8" x14ac:dyDescent="0.35">
      <c r="A3" t="str" cm="1">
        <f t="array" ref="A3:A6">_xlfn.UNIQUE(Handlungssimulation4[Handlungskompetenzen Handlungssimulation],FALSE)</f>
        <v>d1Anliegen von Kunden oder Lieferanten entgegennehmen</v>
      </c>
      <c r="B3" t="str" cm="1">
        <f t="array" ref="B3:B31">_xlfn.UNIQUE(_xlfn._xlws.FILTER(Handlungssimulation4[Leistungsziele Handlungssimulation],Handlungssimulation4[Handlungskompetenzen Handlungssimulation]='3_PEX'!A10),FALSE)</f>
        <v>d1.bt1Sie beantworten Kunden- oder Lieferantenanfragen über alle Kommunikationskanäle zu Produkten und Dienstleistungen des Betriebs zeitnah.</v>
      </c>
      <c r="D3" t="str" cm="1">
        <f t="array" ref="D3:D6">_xlfn.UNIQUE(Handlungssimulation4[Handlungskompetenzen Handlungssimulation],FALSE)</f>
        <v>d1Anliegen von Kunden oder Lieferanten entgegennehmen</v>
      </c>
      <c r="E3" t="e" cm="1" vm="1">
        <f t="array" ref="E3">_xlfn.UNIQUE(_xlfn._xlws.FILTER(Handlungssimulation4[Leistungsziele Handlungssimulation],Handlungssimulation4[Handlungskompetenzen Handlungssimulation]='3_PEX'!A13),FALSE)</f>
        <v>#VALUE!</v>
      </c>
      <c r="G3" t="str" cm="1">
        <f t="array" ref="G3:G6">_xlfn.UNIQUE(Handlungssimulation4[Handlungskompetenzen Handlungssimulation],FALSE)</f>
        <v>d1Anliegen von Kunden oder Lieferanten entgegennehmen</v>
      </c>
      <c r="H3" t="e" cm="1" vm="1">
        <f t="array" ref="H3">_xlfn.UNIQUE(_xlfn._xlws.FILTER(Handlungssimulation4[Leistungsziele Handlungssimulation],Handlungssimulation4[Handlungskompetenzen Handlungssimulation]='3_PEX'!A16),FALSE)</f>
        <v>#VALUE!</v>
      </c>
    </row>
    <row r="4" spans="1:8" x14ac:dyDescent="0.35">
      <c r="A4" t="str">
        <v>d2Informations- und Beratungsgespräche mit Kunden oder Lieferanten führen</v>
      </c>
      <c r="B4" t="str">
        <v>d1.bt2Sie gehen auf die Anliegen der Kund/innen oder Lieferant/innen ein.</v>
      </c>
      <c r="D4" t="str">
        <v>d2Informations- und Beratungsgespräche mit Kunden oder Lieferanten führen</v>
      </c>
      <c r="G4" t="str">
        <v>d2Informations- und Beratungsgespräche mit Kunden oder Lieferanten führen</v>
      </c>
    </row>
    <row r="5" spans="1:8" x14ac:dyDescent="0.35">
      <c r="A5" t="str">
        <v>d3Verkaufs- und Verhandlungsgespräche mit Kunden oder Lieferanten führen</v>
      </c>
      <c r="B5" t="str">
        <v>d1.bt3Sie erfassen die Kunden- oder Lieferantenanliegen.</v>
      </c>
      <c r="D5" t="str">
        <v>d3Verkaufs- und Verhandlungsgespräche mit Kunden oder Lieferanten führen</v>
      </c>
      <c r="G5" t="str">
        <v>d3Verkaufs- und Verhandlungsgespräche mit Kunden oder Lieferanten führen</v>
      </c>
    </row>
    <row r="6" spans="1:8" x14ac:dyDescent="0.35">
      <c r="A6" t="str">
        <v>d4Beziehungen mit Kunden oder Lieferanten pflegen</v>
      </c>
      <c r="B6" t="str">
        <v>d1.bt4Sie leiten bei Bedarf die Anliegen der Kund/innen oder Lieferant/innen an die zuständige Stelle weiter.</v>
      </c>
      <c r="D6" t="str">
        <v>d4Beziehungen mit Kunden oder Lieferanten pflegen</v>
      </c>
      <c r="G6" t="str">
        <v>d4Beziehungen mit Kunden oder Lieferanten pflegen</v>
      </c>
    </row>
    <row r="7" spans="1:8" x14ac:dyDescent="0.35">
      <c r="B7" t="str">
        <v>d1.bt5Sie deuten verbale und nonverbale Signale der Kund/innen oder Lieferant/innen und leiten geeignete Massnahmen ab.</v>
      </c>
    </row>
    <row r="8" spans="1:8" x14ac:dyDescent="0.35">
      <c r="B8" t="str">
        <v>d1.bt6Sie führen erste Abklärungen der Kundenbedürfnisse durch.</v>
      </c>
    </row>
    <row r="9" spans="1:8" x14ac:dyDescent="0.35">
      <c r="B9" t="str">
        <v>d1.bt7Sie stellen den Informationsfluss zu Kund/innen oder Lieferant/innen zeitnah sicher.</v>
      </c>
    </row>
    <row r="10" spans="1:8" x14ac:dyDescent="0.35">
      <c r="B10" t="str">
        <v>d1.bt8Sie kommunizieren mit Kund/innen oder Lieferant/innen mündlich und schriftlich in der regionalen Landessprache oder in einer Fremdsprache.</v>
      </c>
    </row>
    <row r="11" spans="1:8" x14ac:dyDescent="0.35">
      <c r="B11" t="str">
        <v>d1.nmi.bt1Sie empfangen und betreuen betriebsinterne und externe Personen im Unternehmen situationsgerecht und leiten sie bei Bedarf weiter an die zuständigen Stellen.</v>
      </c>
    </row>
    <row r="12" spans="1:8" x14ac:dyDescent="0.35">
      <c r="B12" t="str">
        <v>d1.nmi.bt2Sie organisieren Raumplanungen und bereiten die Räumlichkeiten vor.</v>
      </c>
    </row>
    <row r="13" spans="1:8" x14ac:dyDescent="0.35">
      <c r="B13" t="str">
        <v>d1.nmi.bt3Sie organisieren Betriebsbesichtigungen oder geben über andere Kanäle Auskunft über die Produktionsprozesse.</v>
      </c>
    </row>
    <row r="14" spans="1:8" x14ac:dyDescent="0.35">
      <c r="B14" t="str">
        <v>d1.nmi.bt4Sie präsentieren die Produkte des Betriebe</v>
      </c>
    </row>
    <row r="15" spans="1:8" x14ac:dyDescent="0.35">
      <c r="B15" t="str">
        <v>d1.nmi.bt5Sie begleiten die Einarbeitung neuer Produktionsmitarbeitenden, indem sie ein Einführungsprogramm erstellen und die relevanten Voraussetzungen für den Arbeitsbeginn schaffen.</v>
      </c>
    </row>
    <row r="16" spans="1:8" x14ac:dyDescent="0.35">
      <c r="B16" t="str">
        <v>d1.nmi.ük1Sie erklären die Herstellungsprozesse für die Produkte ihres Betriebes.</v>
      </c>
    </row>
    <row r="17" spans="2:2" x14ac:dyDescent="0.35">
      <c r="B17" t="str">
        <v>d1.nmi.ük2Sie erläutern die Zutrittsbestimmungen für die Nahrungsmittelbetriebe.</v>
      </c>
    </row>
    <row r="18" spans="2:2" x14ac:dyDescent="0.35">
      <c r="B18" t="str">
        <v>d1.nmi.ük3Sie erklären die betriebsinternen Abläufe für Besucher und externes technisches Personal.</v>
      </c>
    </row>
    <row r="19" spans="2:2" x14ac:dyDescent="0.35">
      <c r="B19" t="str">
        <v>d1.nmi.ük4Sie zeigen auf, wie neue Mitarbeitende gemäss den Hygienebestimmungen ihres Unternehmens in die Produktion eingeführt werden.</v>
      </c>
    </row>
    <row r="20" spans="2:2" x14ac:dyDescent="0.35">
      <c r="B20" t="str">
        <v>d1.nmi.ük5Sie erläutern geeignete Verhaltensweisen im Umgang mit unterschiedlichen Kunden</v>
      </c>
    </row>
    <row r="21" spans="2:2" x14ac:dyDescent="0.35">
      <c r="B21" t="str">
        <v>d1.nmi.ük6Sie präsentieren Produktvorstellungen mit geeigneten Marketinginstrumenten wirkungsvoll.</v>
      </c>
    </row>
    <row r="22" spans="2:2" x14ac:dyDescent="0.35">
      <c r="B22" t="str">
        <v>d1.nmi.ük7Sie planen den Ablauf für Betriebsbesichtigungen.</v>
      </c>
    </row>
    <row r="23" spans="2:2" x14ac:dyDescent="0.35">
      <c r="B23" t="str">
        <v>d1.nmi.bt1Sie bearbeiten Kundenrückmeldungen und Beanstandungen auf unterschiedlichen Kanälen kundenfreundlich.</v>
      </c>
    </row>
    <row r="24" spans="2:2" x14ac:dyDescent="0.35">
      <c r="B24" t="str">
        <v>d1.nmi.bt2Sie dokumentieren die Beanstandungen in den entsprechenden Systemen.</v>
      </c>
    </row>
    <row r="25" spans="2:2" x14ac:dyDescent="0.35">
      <c r="B25" t="str">
        <v>d1.nmi.bt3Sie organisieren die Warenrücknahme, allfällige Nachlieferungen und das Erstellen von Gutschriften.</v>
      </c>
    </row>
    <row r="26" spans="2:2" x14ac:dyDescent="0.35">
      <c r="B26" t="str">
        <v>d1.nmi.ük1Sie erklären das Qualitätsmanagementsystem ihres Betriebes.</v>
      </c>
    </row>
    <row r="27" spans="2:2" x14ac:dyDescent="0.35">
      <c r="B27" t="str">
        <v>d1.nmi.ük2Sie analysieren die wichtigsten sensorischen Eigenschaften der Produkte ihrer Branche.</v>
      </c>
    </row>
    <row r="28" spans="2:2" x14ac:dyDescent="0.35">
      <c r="B28" t="str">
        <v>d1.nmi.ük3Sie erläutern mögliche Gründe für Qualitätsabweichungen und deren Konsequenzen.</v>
      </c>
    </row>
    <row r="29" spans="2:2" x14ac:dyDescent="0.35">
      <c r="B29" t="str">
        <v>d1.nmi.ük4Sie analysieren Beanstandungen und leiten daraus Massnahmen zur Verbesserung ab.</v>
      </c>
    </row>
    <row r="30" spans="2:2" x14ac:dyDescent="0.35">
      <c r="B30" t="str">
        <v>d1.nmi.ük5Sie erarbeiten für Reklamationen kundenorientierte Lösungen.</v>
      </c>
    </row>
    <row r="31" spans="2:2" x14ac:dyDescent="0.35">
      <c r="B31" t="str">
        <v>d1.nmi.ük6Sie analysieren Produktfeedbackformulare und leiten daraus Verbesserungsmassnahmen ab.</v>
      </c>
    </row>
  </sheetData>
  <mergeCells count="1">
    <mergeCell ref="A1:H1"/>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6572-CF24-4BC4-B693-FEDB6D7C1F9B}">
  <sheetPr>
    <tabColor rgb="FFFFC000"/>
  </sheetPr>
  <dimension ref="A1:D17"/>
  <sheetViews>
    <sheetView showGridLines="0" showRuler="0" view="pageLayout" zoomScaleNormal="100" zoomScaleSheetLayoutView="120" workbookViewId="0">
      <selection activeCell="A6" sqref="A6"/>
    </sheetView>
  </sheetViews>
  <sheetFormatPr baseColWidth="10" defaultColWidth="10.81640625" defaultRowHeight="14.5" x14ac:dyDescent="0.35"/>
  <cols>
    <col min="1" max="1" width="27.453125" customWidth="1"/>
    <col min="2" max="2" width="23.453125" customWidth="1"/>
    <col min="3" max="3" width="18.26953125" customWidth="1"/>
    <col min="4" max="4" width="29.81640625" customWidth="1"/>
  </cols>
  <sheetData>
    <row r="1" spans="1:4" ht="21" customHeight="1" x14ac:dyDescent="0.35">
      <c r="A1" s="25" t="s">
        <v>0</v>
      </c>
      <c r="B1" s="144">
        <f>IF('0_Deckblatt und Anleitung'!C1="","",'0_Deckblatt und Anleitung'!C1)</f>
        <v>46056</v>
      </c>
      <c r="C1" s="27" t="s">
        <v>1</v>
      </c>
      <c r="D1" s="52" t="str">
        <f>IF('0_Deckblatt und Anleitung'!E1="","",'0_Deckblatt und Anleitung'!E1)</f>
        <v>Technopark Zürich</v>
      </c>
    </row>
    <row r="2" spans="1:4" ht="21" customHeight="1" x14ac:dyDescent="0.35">
      <c r="A2" s="145" t="s">
        <v>3</v>
      </c>
      <c r="B2" s="146" t="str">
        <f>IF('0_Deckblatt und Anleitung'!C2="","",'0_Deckblatt und Anleitung'!C2)</f>
        <v>Peter Muster</v>
      </c>
      <c r="C2" s="102" t="s">
        <v>5</v>
      </c>
      <c r="D2" s="53" t="str">
        <f>IF('0_Deckblatt und Anleitung'!E2="","",'0_Deckblatt und Anleitung'!E2)</f>
        <v>Experte Eins</v>
      </c>
    </row>
    <row r="3" spans="1:4" ht="21" customHeight="1" x14ac:dyDescent="0.35">
      <c r="A3" s="145" t="s">
        <v>30</v>
      </c>
      <c r="B3" s="146" t="str">
        <f>IF('0_Deckblatt und Anleitung'!C3="","",'0_Deckblatt und Anleitung'!C3)</f>
        <v>Probe Produktion AG</v>
      </c>
      <c r="C3" s="147" t="s">
        <v>9</v>
      </c>
      <c r="D3" s="53" t="str">
        <f>IF('0_Deckblatt und Anleitung'!E3="","",'0_Deckblatt und Anleitung'!E3)</f>
        <v>Expertin Zwei</v>
      </c>
    </row>
    <row r="4" spans="1:4" ht="21" customHeight="1" x14ac:dyDescent="0.35">
      <c r="A4" s="148" t="s">
        <v>11</v>
      </c>
      <c r="B4" s="149">
        <f>IF('0_Deckblatt und Anleitung'!C4="","",'0_Deckblatt und Anleitung'!C4)</f>
        <v>1234</v>
      </c>
      <c r="C4" s="147" t="s">
        <v>12</v>
      </c>
      <c r="D4" s="53">
        <f>IF('0_Deckblatt und Anleitung'!E4="","",'0_Deckblatt und Anleitung'!E4)</f>
        <v>1</v>
      </c>
    </row>
    <row r="5" spans="1:4" ht="21" customHeight="1" thickBot="1" x14ac:dyDescent="0.4">
      <c r="A5" s="22" t="s">
        <v>13</v>
      </c>
      <c r="B5" s="196" t="str">
        <f>IF('0_Deckblatt und Anleitung'!C5="","",'0_Deckblatt und Anleitung'!C5)</f>
        <v>Organisation eines Berufserlebnistages</v>
      </c>
      <c r="C5" s="197"/>
      <c r="D5" s="198"/>
    </row>
    <row r="6" spans="1:4" ht="29.5" customHeight="1" thickBot="1" x14ac:dyDescent="0.4">
      <c r="A6" s="150"/>
      <c r="B6" s="150"/>
      <c r="C6" s="150"/>
      <c r="D6" s="150"/>
    </row>
    <row r="7" spans="1:4" ht="19.5" customHeight="1" x14ac:dyDescent="0.35">
      <c r="A7" s="199" t="s">
        <v>31</v>
      </c>
      <c r="B7" s="200"/>
      <c r="C7" s="200"/>
      <c r="D7" s="201"/>
    </row>
    <row r="8" spans="1:4" ht="61.5" customHeight="1" thickBot="1" x14ac:dyDescent="0.4">
      <c r="A8" s="202" t="s">
        <v>32</v>
      </c>
      <c r="B8" s="203"/>
      <c r="C8" s="203"/>
      <c r="D8" s="204"/>
    </row>
    <row r="9" spans="1:4" ht="15" customHeight="1" thickBot="1" x14ac:dyDescent="0.4">
      <c r="A9" s="3"/>
      <c r="B9" s="3"/>
      <c r="C9" s="3"/>
      <c r="D9" s="3"/>
    </row>
    <row r="10" spans="1:4" ht="19.5" customHeight="1" x14ac:dyDescent="0.35">
      <c r="A10" s="205" t="s">
        <v>33</v>
      </c>
      <c r="B10" s="206"/>
      <c r="C10" s="206"/>
      <c r="D10" s="207"/>
    </row>
    <row r="11" spans="1:4" ht="209.15" customHeight="1" thickBot="1" x14ac:dyDescent="0.4">
      <c r="A11" s="208" t="s">
        <v>34</v>
      </c>
      <c r="B11" s="209"/>
      <c r="C11" s="209"/>
      <c r="D11" s="210"/>
    </row>
    <row r="12" spans="1:4" ht="15" customHeight="1" thickBot="1" x14ac:dyDescent="0.4">
      <c r="A12" s="3"/>
      <c r="B12" s="3"/>
      <c r="C12" s="3"/>
      <c r="D12" s="3"/>
    </row>
    <row r="13" spans="1:4" ht="19.5" customHeight="1" x14ac:dyDescent="0.35">
      <c r="A13" s="211" t="s">
        <v>35</v>
      </c>
      <c r="B13" s="212"/>
      <c r="C13" s="212"/>
      <c r="D13" s="213"/>
    </row>
    <row r="14" spans="1:4" ht="149.15" customHeight="1" thickBot="1" x14ac:dyDescent="0.4">
      <c r="A14" s="187" t="s">
        <v>36</v>
      </c>
      <c r="B14" s="188"/>
      <c r="C14" s="188"/>
      <c r="D14" s="189"/>
    </row>
    <row r="15" spans="1:4" ht="15" customHeight="1" thickBot="1" x14ac:dyDescent="0.4">
      <c r="A15" s="151"/>
      <c r="B15" s="152"/>
      <c r="C15" s="152"/>
      <c r="D15" s="152"/>
    </row>
    <row r="16" spans="1:4" ht="19.5" customHeight="1" x14ac:dyDescent="0.35">
      <c r="A16" s="190" t="s">
        <v>37</v>
      </c>
      <c r="B16" s="191"/>
      <c r="C16" s="191"/>
      <c r="D16" s="192"/>
    </row>
    <row r="17" spans="1:4" ht="31.5" customHeight="1" thickBot="1" x14ac:dyDescent="0.4">
      <c r="A17" s="193" t="s">
        <v>38</v>
      </c>
      <c r="B17" s="194"/>
      <c r="C17" s="194"/>
      <c r="D17" s="195"/>
    </row>
  </sheetData>
  <sheetProtection sheet="1" objects="1" scenarios="1"/>
  <protectedRanges>
    <protectedRange sqref="D1:D4 B1:B5" name="Bereich2_1_1"/>
  </protectedRanges>
  <mergeCells count="9">
    <mergeCell ref="A14:D14"/>
    <mergeCell ref="A16:D16"/>
    <mergeCell ref="A17:D17"/>
    <mergeCell ref="B5:D5"/>
    <mergeCell ref="A7:D7"/>
    <mergeCell ref="A8:D8"/>
    <mergeCell ref="A10:D10"/>
    <mergeCell ref="A11:D11"/>
    <mergeCell ref="A13:D13"/>
  </mergeCells>
  <dataValidations count="1">
    <dataValidation allowBlank="1" showErrorMessage="1" sqref="A1:B17 C6:D17 C1:D4" xr:uid="{919BFA40-00EE-426F-BAC8-0F5AB097B8ED}"/>
  </dataValidations>
  <printOptions horizontalCentered="1"/>
  <pageMargins left="0.31496062992125984" right="0.31496062992125984" top="0.98425196850393704" bottom="0.78740157480314965" header="0.11811023622047245" footer="0.11811023622047245"/>
  <pageSetup paperSize="9" scale="95" orientation="portrait" r:id="rId1"/>
  <headerFooter>
    <oddHeader>&amp;C&amp;"Arial,Fett"&amp;10Qualifikationsverfahren Kaufleute EFZ Nahrungsmittelindustrie - betrieblicher Teil
&amp;14Aufgabenstellung Vorbereitung - kand. Person</oddHeader>
    <oddFooter>&amp;L&amp;A&amp;Ckand. Person&amp;RSeite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B77B6-30AA-4CF0-B859-C5C006AC000C}">
  <sheetPr>
    <tabColor rgb="FFFFC000"/>
  </sheetPr>
  <dimension ref="A1:H94"/>
  <sheetViews>
    <sheetView workbookViewId="0">
      <selection activeCell="A17" sqref="A17:B19"/>
    </sheetView>
  </sheetViews>
  <sheetFormatPr baseColWidth="10" defaultColWidth="11.453125" defaultRowHeight="14.5" x14ac:dyDescent="0.35"/>
  <cols>
    <col min="1" max="1" width="89.1796875" bestFit="1" customWidth="1"/>
    <col min="2" max="2" width="61.1796875" customWidth="1"/>
    <col min="4" max="4" width="92.26953125" bestFit="1" customWidth="1"/>
    <col min="7" max="7" width="87.453125" bestFit="1" customWidth="1"/>
  </cols>
  <sheetData>
    <row r="1" spans="1:8" x14ac:dyDescent="0.35">
      <c r="A1" s="1" t="s">
        <v>39</v>
      </c>
      <c r="B1" s="1" t="s">
        <v>40</v>
      </c>
      <c r="D1" s="1" t="s">
        <v>39</v>
      </c>
      <c r="E1" s="1" t="s">
        <v>40</v>
      </c>
      <c r="G1" s="1" t="s">
        <v>39</v>
      </c>
      <c r="H1" s="1" t="s">
        <v>40</v>
      </c>
    </row>
    <row r="2" spans="1:8" x14ac:dyDescent="0.35">
      <c r="A2" t="s">
        <v>41</v>
      </c>
      <c r="B2" t="s">
        <v>42</v>
      </c>
      <c r="D2" t="s">
        <v>43</v>
      </c>
      <c r="E2" t="s">
        <v>44</v>
      </c>
      <c r="G2" t="s">
        <v>45</v>
      </c>
      <c r="H2" t="s">
        <v>46</v>
      </c>
    </row>
    <row r="3" spans="1:8" x14ac:dyDescent="0.35">
      <c r="A3" t="s">
        <v>41</v>
      </c>
      <c r="B3" t="s">
        <v>47</v>
      </c>
      <c r="D3" t="s">
        <v>43</v>
      </c>
      <c r="E3" t="s">
        <v>48</v>
      </c>
      <c r="G3" t="s">
        <v>45</v>
      </c>
      <c r="H3" t="s">
        <v>49</v>
      </c>
    </row>
    <row r="4" spans="1:8" x14ac:dyDescent="0.35">
      <c r="A4" t="s">
        <v>41</v>
      </c>
      <c r="B4" t="s">
        <v>50</v>
      </c>
      <c r="D4" t="s">
        <v>43</v>
      </c>
      <c r="E4" t="s">
        <v>51</v>
      </c>
      <c r="G4" t="s">
        <v>45</v>
      </c>
      <c r="H4" t="s">
        <v>52</v>
      </c>
    </row>
    <row r="5" spans="1:8" x14ac:dyDescent="0.35">
      <c r="A5" t="s">
        <v>53</v>
      </c>
      <c r="B5" t="s">
        <v>54</v>
      </c>
      <c r="D5" t="s">
        <v>43</v>
      </c>
      <c r="E5" t="s">
        <v>55</v>
      </c>
      <c r="G5" t="s">
        <v>45</v>
      </c>
      <c r="H5" t="s">
        <v>56</v>
      </c>
    </row>
    <row r="6" spans="1:8" x14ac:dyDescent="0.35">
      <c r="A6" t="s">
        <v>53</v>
      </c>
      <c r="B6" t="s">
        <v>57</v>
      </c>
      <c r="D6" t="s">
        <v>43</v>
      </c>
      <c r="E6" t="s">
        <v>58</v>
      </c>
      <c r="G6" t="s">
        <v>45</v>
      </c>
      <c r="H6" t="s">
        <v>59</v>
      </c>
    </row>
    <row r="7" spans="1:8" x14ac:dyDescent="0.35">
      <c r="A7" t="s">
        <v>53</v>
      </c>
      <c r="B7" t="s">
        <v>60</v>
      </c>
      <c r="D7" t="s">
        <v>43</v>
      </c>
      <c r="E7" t="s">
        <v>61</v>
      </c>
      <c r="G7" t="s">
        <v>45</v>
      </c>
      <c r="H7" t="s">
        <v>62</v>
      </c>
    </row>
    <row r="8" spans="1:8" x14ac:dyDescent="0.35">
      <c r="A8" t="s">
        <v>53</v>
      </c>
      <c r="B8" t="s">
        <v>63</v>
      </c>
      <c r="D8" t="s">
        <v>43</v>
      </c>
      <c r="E8" t="s">
        <v>64</v>
      </c>
      <c r="G8" t="s">
        <v>45</v>
      </c>
      <c r="H8" t="s">
        <v>65</v>
      </c>
    </row>
    <row r="9" spans="1:8" x14ac:dyDescent="0.35">
      <c r="A9" t="s">
        <v>66</v>
      </c>
      <c r="B9" t="s">
        <v>67</v>
      </c>
      <c r="D9" t="s">
        <v>43</v>
      </c>
      <c r="E9" t="s">
        <v>68</v>
      </c>
      <c r="G9" t="s">
        <v>69</v>
      </c>
      <c r="H9" t="s">
        <v>70</v>
      </c>
    </row>
    <row r="10" spans="1:8" x14ac:dyDescent="0.35">
      <c r="A10" t="s">
        <v>66</v>
      </c>
      <c r="B10" t="s">
        <v>71</v>
      </c>
      <c r="D10" t="s">
        <v>72</v>
      </c>
      <c r="E10" t="s">
        <v>73</v>
      </c>
      <c r="G10" t="s">
        <v>69</v>
      </c>
      <c r="H10" t="s">
        <v>74</v>
      </c>
    </row>
    <row r="11" spans="1:8" x14ac:dyDescent="0.35">
      <c r="A11" t="s">
        <v>66</v>
      </c>
      <c r="B11" t="s">
        <v>75</v>
      </c>
      <c r="D11" t="s">
        <v>72</v>
      </c>
      <c r="E11" t="s">
        <v>76</v>
      </c>
      <c r="G11" t="s">
        <v>69</v>
      </c>
      <c r="H11" t="s">
        <v>77</v>
      </c>
    </row>
    <row r="12" spans="1:8" x14ac:dyDescent="0.35">
      <c r="A12" t="s">
        <v>66</v>
      </c>
      <c r="B12" t="s">
        <v>78</v>
      </c>
      <c r="D12" t="s">
        <v>72</v>
      </c>
      <c r="E12" t="s">
        <v>79</v>
      </c>
      <c r="G12" t="s">
        <v>69</v>
      </c>
      <c r="H12" t="s">
        <v>80</v>
      </c>
    </row>
    <row r="13" spans="1:8" x14ac:dyDescent="0.35">
      <c r="D13" t="s">
        <v>72</v>
      </c>
      <c r="E13" t="s">
        <v>81</v>
      </c>
      <c r="G13" t="s">
        <v>69</v>
      </c>
      <c r="H13" t="s">
        <v>82</v>
      </c>
    </row>
    <row r="14" spans="1:8" x14ac:dyDescent="0.35">
      <c r="D14" t="s">
        <v>72</v>
      </c>
      <c r="E14" t="s">
        <v>83</v>
      </c>
      <c r="G14" t="s">
        <v>69</v>
      </c>
      <c r="H14" t="s">
        <v>84</v>
      </c>
    </row>
    <row r="15" spans="1:8" x14ac:dyDescent="0.35">
      <c r="D15" t="s">
        <v>72</v>
      </c>
      <c r="E15" t="s">
        <v>85</v>
      </c>
      <c r="G15" t="s">
        <v>69</v>
      </c>
      <c r="H15" t="s">
        <v>86</v>
      </c>
    </row>
    <row r="16" spans="1:8" x14ac:dyDescent="0.35">
      <c r="D16" t="s">
        <v>72</v>
      </c>
      <c r="E16" t="s">
        <v>87</v>
      </c>
      <c r="G16" t="s">
        <v>69</v>
      </c>
      <c r="H16" t="s">
        <v>88</v>
      </c>
    </row>
    <row r="17" spans="4:8" x14ac:dyDescent="0.35">
      <c r="D17" t="s">
        <v>72</v>
      </c>
      <c r="E17" t="s">
        <v>89</v>
      </c>
      <c r="G17" t="s">
        <v>69</v>
      </c>
      <c r="H17" t="s">
        <v>90</v>
      </c>
    </row>
    <row r="18" spans="4:8" x14ac:dyDescent="0.35">
      <c r="D18" t="s">
        <v>72</v>
      </c>
      <c r="E18" t="s">
        <v>91</v>
      </c>
      <c r="G18" t="s">
        <v>69</v>
      </c>
      <c r="H18" t="s">
        <v>92</v>
      </c>
    </row>
    <row r="19" spans="4:8" x14ac:dyDescent="0.35">
      <c r="D19" t="s">
        <v>72</v>
      </c>
      <c r="E19" t="s">
        <v>93</v>
      </c>
      <c r="G19" t="s">
        <v>69</v>
      </c>
      <c r="H19" t="s">
        <v>94</v>
      </c>
    </row>
    <row r="20" spans="4:8" x14ac:dyDescent="0.35">
      <c r="D20" t="s">
        <v>72</v>
      </c>
      <c r="E20" t="s">
        <v>95</v>
      </c>
      <c r="G20" t="s">
        <v>69</v>
      </c>
      <c r="H20" t="s">
        <v>96</v>
      </c>
    </row>
    <row r="21" spans="4:8" x14ac:dyDescent="0.35">
      <c r="D21" t="s">
        <v>72</v>
      </c>
      <c r="E21" t="s">
        <v>97</v>
      </c>
      <c r="G21" t="s">
        <v>69</v>
      </c>
      <c r="H21" t="s">
        <v>98</v>
      </c>
    </row>
    <row r="22" spans="4:8" x14ac:dyDescent="0.35">
      <c r="D22" t="s">
        <v>72</v>
      </c>
      <c r="E22" t="s">
        <v>99</v>
      </c>
      <c r="G22" t="s">
        <v>69</v>
      </c>
      <c r="H22" t="s">
        <v>100</v>
      </c>
    </row>
    <row r="23" spans="4:8" x14ac:dyDescent="0.35">
      <c r="D23" t="s">
        <v>72</v>
      </c>
      <c r="E23" t="s">
        <v>101</v>
      </c>
      <c r="G23" t="s">
        <v>69</v>
      </c>
      <c r="H23" t="s">
        <v>102</v>
      </c>
    </row>
    <row r="24" spans="4:8" x14ac:dyDescent="0.35">
      <c r="D24" t="s">
        <v>103</v>
      </c>
      <c r="E24" t="s">
        <v>104</v>
      </c>
      <c r="G24" t="s">
        <v>69</v>
      </c>
      <c r="H24" t="s">
        <v>105</v>
      </c>
    </row>
    <row r="25" spans="4:8" x14ac:dyDescent="0.35">
      <c r="D25" t="s">
        <v>103</v>
      </c>
      <c r="E25" t="s">
        <v>106</v>
      </c>
      <c r="G25" t="s">
        <v>69</v>
      </c>
      <c r="H25" t="s">
        <v>107</v>
      </c>
    </row>
    <row r="26" spans="4:8" x14ac:dyDescent="0.35">
      <c r="D26" t="s">
        <v>103</v>
      </c>
      <c r="E26" t="s">
        <v>108</v>
      </c>
      <c r="G26" t="s">
        <v>69</v>
      </c>
      <c r="H26" t="s">
        <v>109</v>
      </c>
    </row>
    <row r="27" spans="4:8" x14ac:dyDescent="0.35">
      <c r="D27" t="s">
        <v>103</v>
      </c>
      <c r="E27" t="s">
        <v>110</v>
      </c>
      <c r="G27" t="s">
        <v>111</v>
      </c>
      <c r="H27" t="s">
        <v>112</v>
      </c>
    </row>
    <row r="28" spans="4:8" x14ac:dyDescent="0.35">
      <c r="D28" t="s">
        <v>103</v>
      </c>
      <c r="E28" t="s">
        <v>113</v>
      </c>
      <c r="G28" t="s">
        <v>111</v>
      </c>
      <c r="H28" t="s">
        <v>114</v>
      </c>
    </row>
    <row r="29" spans="4:8" x14ac:dyDescent="0.35">
      <c r="D29" t="s">
        <v>103</v>
      </c>
      <c r="E29" t="s">
        <v>115</v>
      </c>
      <c r="G29" t="s">
        <v>111</v>
      </c>
      <c r="H29" t="s">
        <v>116</v>
      </c>
    </row>
    <row r="30" spans="4:8" x14ac:dyDescent="0.35">
      <c r="D30" t="s">
        <v>103</v>
      </c>
      <c r="E30" t="s">
        <v>117</v>
      </c>
      <c r="G30" t="s">
        <v>111</v>
      </c>
      <c r="H30" t="s">
        <v>118</v>
      </c>
    </row>
    <row r="31" spans="4:8" x14ac:dyDescent="0.35">
      <c r="D31" t="s">
        <v>103</v>
      </c>
      <c r="E31" t="s">
        <v>119</v>
      </c>
      <c r="G31" t="s">
        <v>120</v>
      </c>
      <c r="H31" t="s">
        <v>121</v>
      </c>
    </row>
    <row r="32" spans="4:8" x14ac:dyDescent="0.35">
      <c r="D32" t="s">
        <v>103</v>
      </c>
      <c r="E32" t="s">
        <v>122</v>
      </c>
      <c r="G32" t="s">
        <v>120</v>
      </c>
      <c r="H32" t="s">
        <v>123</v>
      </c>
    </row>
    <row r="33" spans="4:8" x14ac:dyDescent="0.35">
      <c r="D33" t="s">
        <v>103</v>
      </c>
      <c r="E33" t="s">
        <v>124</v>
      </c>
      <c r="G33" t="s">
        <v>120</v>
      </c>
      <c r="H33" t="s">
        <v>125</v>
      </c>
    </row>
    <row r="34" spans="4:8" x14ac:dyDescent="0.35">
      <c r="D34" t="s">
        <v>103</v>
      </c>
      <c r="E34" t="s">
        <v>126</v>
      </c>
      <c r="G34" t="s">
        <v>120</v>
      </c>
      <c r="H34" t="s">
        <v>127</v>
      </c>
    </row>
    <row r="35" spans="4:8" x14ac:dyDescent="0.35">
      <c r="D35" t="s">
        <v>103</v>
      </c>
      <c r="E35" t="s">
        <v>128</v>
      </c>
    </row>
    <row r="36" spans="4:8" x14ac:dyDescent="0.35">
      <c r="D36" t="s">
        <v>103</v>
      </c>
      <c r="E36" t="s">
        <v>129</v>
      </c>
    </row>
    <row r="37" spans="4:8" x14ac:dyDescent="0.35">
      <c r="D37" t="s">
        <v>103</v>
      </c>
      <c r="E37" t="s">
        <v>130</v>
      </c>
    </row>
    <row r="38" spans="4:8" x14ac:dyDescent="0.35">
      <c r="D38" t="s">
        <v>103</v>
      </c>
      <c r="E38" t="s">
        <v>131</v>
      </c>
    </row>
    <row r="39" spans="4:8" x14ac:dyDescent="0.35">
      <c r="D39" t="s">
        <v>103</v>
      </c>
      <c r="E39" t="s">
        <v>132</v>
      </c>
    </row>
    <row r="40" spans="4:8" x14ac:dyDescent="0.35">
      <c r="D40" t="s">
        <v>103</v>
      </c>
      <c r="E40" t="s">
        <v>133</v>
      </c>
    </row>
    <row r="41" spans="4:8" x14ac:dyDescent="0.35">
      <c r="D41" t="s">
        <v>103</v>
      </c>
      <c r="E41" t="s">
        <v>134</v>
      </c>
    </row>
    <row r="42" spans="4:8" x14ac:dyDescent="0.35">
      <c r="D42" t="s">
        <v>103</v>
      </c>
      <c r="E42" t="s">
        <v>135</v>
      </c>
    </row>
    <row r="43" spans="4:8" x14ac:dyDescent="0.35">
      <c r="D43" t="s">
        <v>103</v>
      </c>
      <c r="E43" t="s">
        <v>136</v>
      </c>
    </row>
    <row r="44" spans="4:8" x14ac:dyDescent="0.35">
      <c r="D44" t="s">
        <v>103</v>
      </c>
      <c r="E44" t="s">
        <v>137</v>
      </c>
    </row>
    <row r="45" spans="4:8" x14ac:dyDescent="0.35">
      <c r="D45" t="s">
        <v>103</v>
      </c>
      <c r="E45" t="s">
        <v>138</v>
      </c>
    </row>
    <row r="46" spans="4:8" x14ac:dyDescent="0.35">
      <c r="D46" t="s">
        <v>103</v>
      </c>
      <c r="E46" t="s">
        <v>139</v>
      </c>
    </row>
    <row r="47" spans="4:8" x14ac:dyDescent="0.35">
      <c r="D47" t="s">
        <v>103</v>
      </c>
      <c r="E47" t="s">
        <v>140</v>
      </c>
    </row>
    <row r="48" spans="4:8" x14ac:dyDescent="0.35">
      <c r="D48" t="s">
        <v>103</v>
      </c>
      <c r="E48" t="s">
        <v>141</v>
      </c>
    </row>
    <row r="49" spans="4:5" x14ac:dyDescent="0.35">
      <c r="D49" t="s">
        <v>103</v>
      </c>
      <c r="E49" t="s">
        <v>142</v>
      </c>
    </row>
    <row r="50" spans="4:5" x14ac:dyDescent="0.35">
      <c r="D50" t="s">
        <v>103</v>
      </c>
      <c r="E50" t="s">
        <v>143</v>
      </c>
    </row>
    <row r="51" spans="4:5" x14ac:dyDescent="0.35">
      <c r="D51" t="s">
        <v>103</v>
      </c>
      <c r="E51" t="s">
        <v>144</v>
      </c>
    </row>
    <row r="52" spans="4:5" x14ac:dyDescent="0.35">
      <c r="D52" t="s">
        <v>103</v>
      </c>
      <c r="E52" t="s">
        <v>145</v>
      </c>
    </row>
    <row r="53" spans="4:5" x14ac:dyDescent="0.35">
      <c r="D53" t="s">
        <v>103</v>
      </c>
      <c r="E53" t="s">
        <v>146</v>
      </c>
    </row>
    <row r="54" spans="4:5" x14ac:dyDescent="0.35">
      <c r="D54" t="s">
        <v>103</v>
      </c>
      <c r="E54" t="s">
        <v>147</v>
      </c>
    </row>
    <row r="55" spans="4:5" x14ac:dyDescent="0.35">
      <c r="D55" t="s">
        <v>103</v>
      </c>
      <c r="E55" t="s">
        <v>148</v>
      </c>
    </row>
    <row r="56" spans="4:5" x14ac:dyDescent="0.35">
      <c r="D56" t="s">
        <v>103</v>
      </c>
      <c r="E56" t="s">
        <v>149</v>
      </c>
    </row>
    <row r="57" spans="4:5" x14ac:dyDescent="0.35">
      <c r="D57" t="s">
        <v>103</v>
      </c>
      <c r="E57" t="s">
        <v>150</v>
      </c>
    </row>
    <row r="58" spans="4:5" x14ac:dyDescent="0.35">
      <c r="D58" t="s">
        <v>103</v>
      </c>
      <c r="E58" t="s">
        <v>151</v>
      </c>
    </row>
    <row r="59" spans="4:5" x14ac:dyDescent="0.35">
      <c r="D59" t="s">
        <v>103</v>
      </c>
      <c r="E59" t="s">
        <v>152</v>
      </c>
    </row>
    <row r="60" spans="4:5" x14ac:dyDescent="0.35">
      <c r="D60" t="s">
        <v>103</v>
      </c>
      <c r="E60" t="s">
        <v>153</v>
      </c>
    </row>
    <row r="61" spans="4:5" x14ac:dyDescent="0.35">
      <c r="D61" t="s">
        <v>103</v>
      </c>
      <c r="E61" t="s">
        <v>154</v>
      </c>
    </row>
    <row r="62" spans="4:5" x14ac:dyDescent="0.35">
      <c r="D62" t="s">
        <v>155</v>
      </c>
      <c r="E62" t="s">
        <v>156</v>
      </c>
    </row>
    <row r="63" spans="4:5" x14ac:dyDescent="0.35">
      <c r="D63" t="s">
        <v>155</v>
      </c>
      <c r="E63" t="s">
        <v>157</v>
      </c>
    </row>
    <row r="64" spans="4:5" x14ac:dyDescent="0.35">
      <c r="D64" t="s">
        <v>155</v>
      </c>
      <c r="E64" t="s">
        <v>158</v>
      </c>
    </row>
    <row r="65" spans="4:5" x14ac:dyDescent="0.35">
      <c r="D65" t="s">
        <v>155</v>
      </c>
      <c r="E65" t="s">
        <v>159</v>
      </c>
    </row>
    <row r="66" spans="4:5" x14ac:dyDescent="0.35">
      <c r="D66" t="s">
        <v>155</v>
      </c>
      <c r="E66" t="s">
        <v>160</v>
      </c>
    </row>
    <row r="67" spans="4:5" x14ac:dyDescent="0.35">
      <c r="D67" t="s">
        <v>155</v>
      </c>
      <c r="E67" t="s">
        <v>161</v>
      </c>
    </row>
    <row r="68" spans="4:5" x14ac:dyDescent="0.35">
      <c r="D68" t="s">
        <v>155</v>
      </c>
      <c r="E68" t="s">
        <v>162</v>
      </c>
    </row>
    <row r="69" spans="4:5" x14ac:dyDescent="0.35">
      <c r="D69" t="s">
        <v>155</v>
      </c>
      <c r="E69" t="s">
        <v>163</v>
      </c>
    </row>
    <row r="70" spans="4:5" x14ac:dyDescent="0.35">
      <c r="D70" t="s">
        <v>155</v>
      </c>
      <c r="E70" t="s">
        <v>164</v>
      </c>
    </row>
    <row r="71" spans="4:5" x14ac:dyDescent="0.35">
      <c r="D71" t="s">
        <v>155</v>
      </c>
      <c r="E71" t="s">
        <v>165</v>
      </c>
    </row>
    <row r="72" spans="4:5" x14ac:dyDescent="0.35">
      <c r="D72" t="s">
        <v>155</v>
      </c>
      <c r="E72" t="s">
        <v>166</v>
      </c>
    </row>
    <row r="73" spans="4:5" x14ac:dyDescent="0.35">
      <c r="D73" t="s">
        <v>155</v>
      </c>
      <c r="E73" t="s">
        <v>167</v>
      </c>
    </row>
    <row r="74" spans="4:5" x14ac:dyDescent="0.35">
      <c r="D74" t="s">
        <v>155</v>
      </c>
      <c r="E74" t="s">
        <v>168</v>
      </c>
    </row>
    <row r="75" spans="4:5" x14ac:dyDescent="0.35">
      <c r="D75" t="s">
        <v>155</v>
      </c>
      <c r="E75" t="s">
        <v>169</v>
      </c>
    </row>
    <row r="76" spans="4:5" x14ac:dyDescent="0.35">
      <c r="D76" t="s">
        <v>155</v>
      </c>
      <c r="E76" t="s">
        <v>170</v>
      </c>
    </row>
    <row r="77" spans="4:5" x14ac:dyDescent="0.35">
      <c r="D77" t="s">
        <v>155</v>
      </c>
      <c r="E77" t="s">
        <v>171</v>
      </c>
    </row>
    <row r="78" spans="4:5" x14ac:dyDescent="0.35">
      <c r="D78" t="s">
        <v>155</v>
      </c>
      <c r="E78" t="s">
        <v>172</v>
      </c>
    </row>
    <row r="79" spans="4:5" x14ac:dyDescent="0.35">
      <c r="D79" t="s">
        <v>155</v>
      </c>
      <c r="E79" t="s">
        <v>173</v>
      </c>
    </row>
    <row r="80" spans="4:5" x14ac:dyDescent="0.35">
      <c r="D80" t="s">
        <v>155</v>
      </c>
      <c r="E80" t="s">
        <v>174</v>
      </c>
    </row>
    <row r="81" spans="4:5" x14ac:dyDescent="0.35">
      <c r="D81" t="s">
        <v>155</v>
      </c>
      <c r="E81" t="s">
        <v>175</v>
      </c>
    </row>
    <row r="82" spans="4:5" x14ac:dyDescent="0.35">
      <c r="D82" t="s">
        <v>155</v>
      </c>
      <c r="E82" t="s">
        <v>176</v>
      </c>
    </row>
    <row r="83" spans="4:5" x14ac:dyDescent="0.35">
      <c r="D83" t="s">
        <v>155</v>
      </c>
      <c r="E83" t="s">
        <v>177</v>
      </c>
    </row>
    <row r="84" spans="4:5" x14ac:dyDescent="0.35">
      <c r="D84" t="s">
        <v>155</v>
      </c>
      <c r="E84" t="s">
        <v>178</v>
      </c>
    </row>
    <row r="85" spans="4:5" x14ac:dyDescent="0.35">
      <c r="D85" t="s">
        <v>155</v>
      </c>
      <c r="E85" t="s">
        <v>179</v>
      </c>
    </row>
    <row r="86" spans="4:5" x14ac:dyDescent="0.35">
      <c r="D86" t="s">
        <v>155</v>
      </c>
      <c r="E86" t="s">
        <v>180</v>
      </c>
    </row>
    <row r="87" spans="4:5" x14ac:dyDescent="0.35">
      <c r="D87" t="s">
        <v>155</v>
      </c>
      <c r="E87" t="s">
        <v>181</v>
      </c>
    </row>
    <row r="88" spans="4:5" x14ac:dyDescent="0.35">
      <c r="D88" t="s">
        <v>155</v>
      </c>
      <c r="E88" t="s">
        <v>182</v>
      </c>
    </row>
    <row r="89" spans="4:5" x14ac:dyDescent="0.35">
      <c r="D89" t="s">
        <v>155</v>
      </c>
      <c r="E89" t="s">
        <v>183</v>
      </c>
    </row>
    <row r="90" spans="4:5" x14ac:dyDescent="0.35">
      <c r="D90" t="s">
        <v>184</v>
      </c>
      <c r="E90" t="s">
        <v>185</v>
      </c>
    </row>
    <row r="91" spans="4:5" x14ac:dyDescent="0.35">
      <c r="D91" t="s">
        <v>184</v>
      </c>
      <c r="E91" t="s">
        <v>186</v>
      </c>
    </row>
    <row r="92" spans="4:5" x14ac:dyDescent="0.35">
      <c r="D92" t="s">
        <v>184</v>
      </c>
      <c r="E92" t="s">
        <v>187</v>
      </c>
    </row>
    <row r="93" spans="4:5" x14ac:dyDescent="0.35">
      <c r="D93" t="s">
        <v>184</v>
      </c>
      <c r="E93" t="s">
        <v>188</v>
      </c>
    </row>
    <row r="94" spans="4:5" x14ac:dyDescent="0.35">
      <c r="D94" t="s">
        <v>184</v>
      </c>
      <c r="E94" t="s">
        <v>189</v>
      </c>
    </row>
  </sheetData>
  <pageMargins left="0.7" right="0.7" top="0.78740157499999996" bottom="0.78740157499999996"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D0804-81F8-4B80-8F75-8D7C43164FAD}">
  <sheetPr>
    <tabColor rgb="FFFFC000"/>
  </sheetPr>
  <dimension ref="A1:Z30"/>
  <sheetViews>
    <sheetView workbookViewId="0">
      <selection activeCell="A17" sqref="A17:B19"/>
    </sheetView>
  </sheetViews>
  <sheetFormatPr baseColWidth="10" defaultColWidth="11.453125" defaultRowHeight="12" x14ac:dyDescent="0.3"/>
  <cols>
    <col min="1" max="1" width="31.1796875" style="18" customWidth="1"/>
    <col min="2" max="16384" width="11.453125" style="18"/>
  </cols>
  <sheetData>
    <row r="1" spans="1:26" x14ac:dyDescent="0.3">
      <c r="A1" s="214" t="s">
        <v>190</v>
      </c>
      <c r="B1" s="214"/>
      <c r="C1" s="214"/>
      <c r="D1" s="214"/>
      <c r="E1" s="214"/>
      <c r="F1" s="214"/>
      <c r="G1" s="214"/>
      <c r="H1" s="214"/>
      <c r="J1" s="215" t="s">
        <v>191</v>
      </c>
      <c r="K1" s="215"/>
      <c r="L1" s="215"/>
      <c r="M1" s="215"/>
      <c r="N1" s="215"/>
      <c r="O1" s="215"/>
      <c r="P1" s="215"/>
      <c r="Q1" s="215"/>
      <c r="S1" s="216" t="s">
        <v>192</v>
      </c>
      <c r="T1" s="216"/>
      <c r="U1" s="216"/>
      <c r="V1" s="216"/>
      <c r="W1" s="216"/>
      <c r="X1" s="216"/>
      <c r="Y1" s="216"/>
      <c r="Z1" s="216"/>
    </row>
    <row r="2" spans="1:26" x14ac:dyDescent="0.3">
      <c r="A2" s="19" t="s">
        <v>39</v>
      </c>
      <c r="B2" s="19" t="s">
        <v>193</v>
      </c>
      <c r="C2" s="19"/>
      <c r="D2" s="19" t="s">
        <v>39</v>
      </c>
      <c r="E2" s="19" t="s">
        <v>193</v>
      </c>
      <c r="F2" s="19"/>
      <c r="G2" s="19" t="s">
        <v>39</v>
      </c>
      <c r="H2" s="19" t="s">
        <v>193</v>
      </c>
      <c r="J2" s="20" t="s">
        <v>39</v>
      </c>
      <c r="K2" s="20" t="s">
        <v>193</v>
      </c>
      <c r="L2" s="20"/>
      <c r="M2" s="20" t="s">
        <v>39</v>
      </c>
      <c r="N2" s="20" t="s">
        <v>193</v>
      </c>
      <c r="O2" s="20"/>
      <c r="P2" s="20" t="s">
        <v>39</v>
      </c>
      <c r="Q2" s="20" t="s">
        <v>193</v>
      </c>
      <c r="S2" s="21" t="s">
        <v>39</v>
      </c>
      <c r="T2" s="21" t="s">
        <v>193</v>
      </c>
      <c r="U2" s="21"/>
      <c r="V2" s="21" t="s">
        <v>39</v>
      </c>
      <c r="W2" s="21" t="s">
        <v>193</v>
      </c>
      <c r="X2" s="21"/>
      <c r="Y2" s="21" t="s">
        <v>39</v>
      </c>
      <c r="Z2" s="21" t="s">
        <v>193</v>
      </c>
    </row>
    <row r="3" spans="1:26" x14ac:dyDescent="0.3">
      <c r="A3" s="19" t="str" cm="1">
        <f t="array" ref="A3:A5">_xlfn.UNIQUE(Handlungssimulation[Handlungskompetenzen Handlungssimulation],FALSE)</f>
        <v>a1 Kaufmännische Kompetenzentwicklung überprüfen und weiterentwickeln</v>
      </c>
      <c r="B3" s="19" t="str" cm="1">
        <f t="array" ref="B3:B6">_xlfn.UNIQUE(_xlfn._xlws.FILTER(Handlungssimulation[Leistungsziele Handlungssimulation],Handlungssimulation[Handlungskompetenzen Handlungssimulation]='1_PEX'!A10),FALSE)</f>
        <v>a2.bt1Sie präsentieren sich in ihren betrieblichen Netzwerk-Kontakten situationsbezogen.</v>
      </c>
      <c r="C3" s="19"/>
      <c r="D3" s="19" t="str" cm="1">
        <f t="array" ref="D3:D5">_xlfn.UNIQUE(Handlungssimulation[Handlungskompetenzen Handlungssimulation],FALSE)</f>
        <v>a1 Kaufmännische Kompetenzentwicklung überprüfen und weiterentwickeln</v>
      </c>
      <c r="E3" s="19" t="e" cm="1" vm="1">
        <f t="array" ref="E3">_xlfn.UNIQUE(_xlfn._xlws.FILTER(Handlungssimulation[Leistungsziele Handlungssimulation],Handlungssimulation[Handlungskompetenzen Handlungssimulation]='1_PEX'!A13),FALSE)</f>
        <v>#VALUE!</v>
      </c>
      <c r="F3" s="19"/>
      <c r="G3" s="19" t="str" cm="1">
        <f t="array" ref="G3:G5">_xlfn.UNIQUE(Handlungssimulation[Handlungskompetenzen Handlungssimulation],FALSE)</f>
        <v>a1 Kaufmännische Kompetenzentwicklung überprüfen und weiterentwickeln</v>
      </c>
      <c r="H3" s="19" t="e" cm="1" vm="1">
        <f t="array" ref="H3">_xlfn.UNIQUE(_xlfn._xlws.FILTER(Handlungssimulation[Leistungsziele Handlungssimulation],Handlungssimulation[Handlungskompetenzen Handlungssimulation]='1_PEX'!A16),FALSE)</f>
        <v>#VALUE!</v>
      </c>
      <c r="J3" s="20" t="str" cm="1">
        <f t="array" ref="J3:J7">_xlfn.UNIQUE(Handlungssimulation5[Handlungskompetenzen Handlungssimulation],FALSE)</f>
        <v>c1 Aufgaben und Ressourcen im kaufmännischen Arbeitsbereich planen, koordinieren und optimieren</v>
      </c>
      <c r="K3" s="20" t="str" cm="1">
        <f t="array" ref="K3:K30">_xlfn.UNIQUE(_xlfn._xlws.FILTER(Handlungssimulation5[Leistungsziele Handlungssimulation],Handlungssimulation5[Handlungskompetenzen Handlungssimulation]='1_PEX'!A20),FALSE)</f>
        <v>c4.bt1Sie kommunizieren mit allen betriebsinternen und externen Anspruchsgruppen über alle Kanäle gemäss den betrieblichen Informations- und Kommunikationsvorgaben.</v>
      </c>
      <c r="L3" s="20"/>
      <c r="M3" s="20" t="str" cm="1">
        <f t="array" ref="M3:M7">_xlfn.UNIQUE(Handlungssimulation5[Handlungskompetenzen Handlungssimulation],FALSE)</f>
        <v>c1 Aufgaben und Ressourcen im kaufmännischen Arbeitsbereich planen, koordinieren und optimieren</v>
      </c>
      <c r="N3" s="20" t="e" cm="1" vm="1">
        <f t="array" ref="N3">_xlfn.UNIQUE(_xlfn._xlws.FILTER(Handlungssimulation5[Leistungsziele Handlungssimulation],Handlungssimulation5[Handlungskompetenzen Handlungssimulation]='1_PEX'!A23),FALSE)</f>
        <v>#VALUE!</v>
      </c>
      <c r="O3" s="20"/>
      <c r="P3" s="20" t="str" cm="1">
        <f t="array" ref="P3:P7">_xlfn.UNIQUE(Handlungssimulation5[Handlungskompetenzen Handlungssimulation],FALSE)</f>
        <v>c1 Aufgaben und Ressourcen im kaufmännischen Arbeitsbereich planen, koordinieren und optimieren</v>
      </c>
      <c r="Q3" s="20" t="e" cm="1" vm="1">
        <f t="array" ref="Q3">_xlfn.UNIQUE(_xlfn._xlws.FILTER(Handlungssimulation5[Leistungsziele Handlungssimulation],Handlungssimulation5[Handlungskompetenzen Handlungssimulation]='1_PEX'!A26),FALSE)</f>
        <v>#VALUE!</v>
      </c>
      <c r="S3" s="21" t="str" cm="1">
        <f t="array" ref="S3:S6">_xlfn.UNIQUE(Handlungssimulation56[Handlungskompetenzen Handlungssimulation],FALSE)</f>
        <v>e1 Applikationen im kaufmännischen Bereich anwenden</v>
      </c>
      <c r="T3" s="21" t="str" cm="1">
        <f t="array" ref="T3:T20">_xlfn.UNIQUE(_xlfn._xlws.FILTER(Handlungssimulation56[Leistungsziele Handlungssimulation],Handlungssimulation56[Handlungskompetenzen Handlungssimulation]='1_PEX'!A30),FALSE)</f>
        <v>e2.bt1Sie recherchieren Informationen im Rahmen eines Auftrags systematisch über verschiedene Quellen.</v>
      </c>
      <c r="U3" s="21"/>
      <c r="V3" s="21" t="str" cm="1">
        <f t="array" ref="V3:V6">_xlfn.UNIQUE(Handlungssimulation56[Handlungskompetenzen Handlungssimulation],FALSE)</f>
        <v>e1 Applikationen im kaufmännischen Bereich anwenden</v>
      </c>
      <c r="W3" s="21" t="e" cm="1" vm="1">
        <f t="array" ref="W3">_xlfn.UNIQUE(_xlfn._xlws.FILTER(Handlungssimulation56[Leistungsziele Handlungssimulation],Handlungssimulation56[Handlungskompetenzen Handlungssimulation]='1_PEX'!A33),FALSE)</f>
        <v>#VALUE!</v>
      </c>
      <c r="X3" s="21"/>
      <c r="Y3" s="21" t="str" cm="1">
        <f t="array" ref="Y3:Y6">_xlfn.UNIQUE(Handlungssimulation56[Handlungskompetenzen Handlungssimulation],FALSE)</f>
        <v>e1 Applikationen im kaufmännischen Bereich anwenden</v>
      </c>
      <c r="Z3" s="21" t="e" cm="1" vm="1">
        <f t="array" ref="Z3">_xlfn.UNIQUE(_xlfn._xlws.FILTER(Handlungssimulation56[Leistungsziele Handlungssimulation],Handlungssimulation56[Handlungskompetenzen Handlungssimulation]='1_PEX'!A36),FALSE)</f>
        <v>#VALUE!</v>
      </c>
    </row>
    <row r="4" spans="1:26" x14ac:dyDescent="0.3">
      <c r="A4" s="19" t="str">
        <v>a2 Netzwerke im kaufmännischen Bereich aufbauen und nutzen</v>
      </c>
      <c r="B4" s="19" t="str">
        <v>a2.bt2Sie nutzen für ihre Netzwerkpflege verschiedene Kanäle.</v>
      </c>
      <c r="C4" s="19"/>
      <c r="D4" s="19" t="str">
        <v>a2 Netzwerke im kaufmännischen Bereich aufbauen und nutzen</v>
      </c>
      <c r="E4" s="19"/>
      <c r="F4" s="19"/>
      <c r="G4" s="19" t="str">
        <v>a2 Netzwerke im kaufmännischen Bereich aufbauen und nutzen</v>
      </c>
      <c r="H4" s="19"/>
      <c r="J4" s="20" t="str">
        <v>c2 Kaufmännische Unterstützungsprozesse koordinieren und umsetzen</v>
      </c>
      <c r="K4" s="20" t="str">
        <v>c4.bt2Sie kommunizieren mit allen betriebsinternen und externen Anspruchsgruppen mündlich und schriftlich in der regionalen Landessprache oder in einer Fremdsprache.</v>
      </c>
      <c r="L4" s="20"/>
      <c r="M4" s="20" t="str">
        <v>c2 Kaufmännische Unterstützungsprozesse koordinieren und umsetzen</v>
      </c>
      <c r="N4" s="20"/>
      <c r="O4" s="20"/>
      <c r="P4" s="20" t="str">
        <v>c2 Kaufmännische Unterstützungsprozesse koordinieren und umsetzen</v>
      </c>
      <c r="Q4" s="20"/>
      <c r="S4" s="21" t="str">
        <v>e2 Informationen im wirtschaftlichen und kaufmännischen Bereich recherchieren und auswerten</v>
      </c>
      <c r="T4" s="21" t="str">
        <v>e2.bt2Sie wenden die betrieblichen Datenbanken, Inhaltsverwaltungssysteme und andere technische Infrastruktur im Rahmen ihrer Recherchen an.</v>
      </c>
      <c r="U4" s="21"/>
      <c r="V4" s="21" t="str">
        <v>e2 Informationen im wirtschaftlichen und kaufmännischen Bereich recherchieren und auswerten</v>
      </c>
      <c r="W4" s="21"/>
      <c r="X4" s="21"/>
      <c r="Y4" s="21" t="str">
        <v>e2 Informationen im wirtschaftlichen und kaufmännischen Bereich recherchieren und auswerten</v>
      </c>
      <c r="Z4" s="21"/>
    </row>
    <row r="5" spans="1:26" x14ac:dyDescent="0.3">
      <c r="A5" s="19" t="str">
        <v>a3 Kaufmännische Aufträge entgegennehmen und bearbeiten</v>
      </c>
      <c r="B5" s="19" t="str">
        <v>a2.bt3Sie nutzen ihr berufsspezifisches Netzwerk situations- beziehungsweise auftragsbezogen.</v>
      </c>
      <c r="C5" s="19"/>
      <c r="D5" s="19" t="str">
        <v>a3 Kaufmännische Aufträge entgegennehmen und bearbeiten</v>
      </c>
      <c r="E5" s="19"/>
      <c r="F5" s="19"/>
      <c r="G5" s="19" t="str">
        <v>a3 Kaufmännische Aufträge entgegennehmen und bearbeiten</v>
      </c>
      <c r="H5" s="19"/>
      <c r="J5" s="20" t="str">
        <v>c3 Betriebliche Prozesse dokumentieren, koordinieren und umsetzen</v>
      </c>
      <c r="K5" s="20" t="str">
        <v>c4.bt3Sie hinterfragen ihr persönliches Kommunikationsverhalten gegenüber betriebsinternen und externen Anspruchsgruppen und leiten geeignete Verbesserungsmassnahmen ab.</v>
      </c>
      <c r="L5" s="20"/>
      <c r="M5" s="20" t="str">
        <v>c3 Betriebliche Prozesse dokumentieren, koordinieren und umsetzen</v>
      </c>
      <c r="N5" s="20"/>
      <c r="O5" s="20"/>
      <c r="P5" s="20" t="str">
        <v>c3 Betriebliche Prozesse dokumentieren, koordinieren und umsetzen</v>
      </c>
      <c r="Q5" s="20"/>
      <c r="S5" s="21" t="str">
        <v>e3 Markt- und betriebsbezogene Statistiken und Daten auswerten und aufbereiten</v>
      </c>
      <c r="T5" s="21" t="str">
        <v>e2.bt3Sie prüfen die recherchierten Informationen auf deren Qualität und klassifizieren sie nach betrieblicher Relevanz.</v>
      </c>
      <c r="U5" s="21"/>
      <c r="V5" s="21" t="str">
        <v>e3 Markt- und betriebsbezogene Statistiken und Daten auswerten und aufbereiten</v>
      </c>
      <c r="W5" s="21"/>
      <c r="X5" s="21"/>
      <c r="Y5" s="21" t="str">
        <v>e3 Markt- und betriebsbezogene Statistiken und Daten auswerten und aufbereiten</v>
      </c>
      <c r="Z5" s="21"/>
    </row>
    <row r="6" spans="1:26" x14ac:dyDescent="0.3">
      <c r="A6" s="19"/>
      <c r="B6" s="19" t="str">
        <v>a2.bt4Sie setzen ihr berufsspezifisches Netzwerk für den Informations- und Erfahrungsaustausch ein.</v>
      </c>
      <c r="C6" s="19"/>
      <c r="D6" s="19"/>
      <c r="E6" s="19"/>
      <c r="F6" s="19"/>
      <c r="G6" s="19"/>
      <c r="H6" s="19"/>
      <c r="J6" s="20" t="str">
        <v>c4 Marketing- und Kommunikationsaktivitäten umsetzen</v>
      </c>
      <c r="K6" s="20" t="str">
        <v>c4.bt4Sie informieren sich über Entwicklungen im Kommunikationsbereich und erarbeiten passende Vorschläge für ihren Betrieb.</v>
      </c>
      <c r="L6" s="20"/>
      <c r="M6" s="20" t="str">
        <v>c4 Marketing- und Kommunikationsaktivitäten umsetzen</v>
      </c>
      <c r="N6" s="20"/>
      <c r="O6" s="20"/>
      <c r="P6" s="20" t="str">
        <v>c4 Marketing- und Kommunikationsaktivitäten umsetzen</v>
      </c>
      <c r="Q6" s="20"/>
      <c r="S6" s="21" t="str">
        <v>e4 Betriebsbezogene Inhalte multimedial aufbereiten</v>
      </c>
      <c r="T6" s="21" t="str">
        <v>e2.bt4Sie bereiten die relevanten Informationen für die auftraggebende Stelle auf.</v>
      </c>
      <c r="U6" s="21"/>
      <c r="V6" s="21" t="str">
        <v>e4 Betriebsbezogene Inhalte multimedial aufbereiten</v>
      </c>
      <c r="W6" s="21"/>
      <c r="X6" s="21"/>
      <c r="Y6" s="21" t="str">
        <v>e4 Betriebsbezogene Inhalte multimedial aufbereiten</v>
      </c>
      <c r="Z6" s="21"/>
    </row>
    <row r="7" spans="1:26" x14ac:dyDescent="0.3">
      <c r="A7" s="19"/>
      <c r="B7" s="19"/>
      <c r="C7" s="19"/>
      <c r="D7" s="19"/>
      <c r="E7" s="19"/>
      <c r="F7" s="19"/>
      <c r="G7" s="19"/>
      <c r="H7" s="19"/>
      <c r="J7" s="20" t="str">
        <v>c5 Finanzielle Vorgänge betreuen und kontrollieren</v>
      </c>
      <c r="K7" s="20" t="str">
        <v>c4.bt5Sie testen den Einsatz neuer Kommunikationsmittel und -formen.</v>
      </c>
      <c r="L7" s="20"/>
      <c r="M7" s="20" t="str">
        <v>c5 Finanzielle Vorgänge betreuen und kontrollieren</v>
      </c>
      <c r="N7" s="20"/>
      <c r="O7" s="20"/>
      <c r="P7" s="20" t="str">
        <v>c5 Finanzielle Vorgänge betreuen und kontrollieren</v>
      </c>
      <c r="Q7" s="20"/>
      <c r="S7" s="21"/>
      <c r="T7" s="21" t="str">
        <v>e2.bt5Sie dokumentieren und organisieren Informationen aus Recherchen für eine spätere Verwendung rechtskonform.</v>
      </c>
      <c r="U7" s="21"/>
      <c r="V7" s="21"/>
      <c r="W7" s="21"/>
      <c r="X7" s="21"/>
      <c r="Y7" s="21"/>
      <c r="Z7" s="21"/>
    </row>
    <row r="8" spans="1:26" x14ac:dyDescent="0.3">
      <c r="A8" s="19"/>
      <c r="B8" s="19"/>
      <c r="C8" s="19"/>
      <c r="D8" s="19"/>
      <c r="E8" s="19"/>
      <c r="F8" s="19"/>
      <c r="G8" s="19"/>
      <c r="H8" s="19"/>
      <c r="J8" s="20"/>
      <c r="K8" s="20" t="str">
        <v>c4.bt6Sie unterstützen die Planung und die Koordination von Marketing- und Kommunikationsaktivitäten über verschiedene Kanäle in ihrem Arbeitsbereich zielgruppenorientiert.</v>
      </c>
      <c r="L8" s="20"/>
      <c r="M8" s="20"/>
      <c r="N8" s="20"/>
      <c r="O8" s="20"/>
      <c r="P8" s="20"/>
      <c r="Q8" s="20"/>
      <c r="S8" s="21"/>
      <c r="T8" s="21" t="str">
        <v>e2.bt6Sie reflektieren ihr Vorgehen bei den Recherchen hinsichtlich Methodik und Relevanz und leiten Optimierungen für zukünftige Recherchetätigkeiten ab.</v>
      </c>
      <c r="U8" s="21"/>
      <c r="V8" s="21"/>
      <c r="W8" s="21"/>
      <c r="X8" s="21"/>
      <c r="Y8" s="21"/>
      <c r="Z8" s="21"/>
    </row>
    <row r="9" spans="1:26" x14ac:dyDescent="0.3">
      <c r="A9" s="19"/>
      <c r="B9" s="19"/>
      <c r="C9" s="19"/>
      <c r="D9" s="19"/>
      <c r="E9" s="19"/>
      <c r="F9" s="19"/>
      <c r="G9" s="19"/>
      <c r="H9" s="19"/>
      <c r="J9" s="20"/>
      <c r="K9" s="20" t="str">
        <v>c4.nmi.bt1Sie erarbeiten geeignete Verkaufsförderungsmassnahmen für die Produkte ihres Betriebes für unterschiedliche Anspruchsgruppen.</v>
      </c>
      <c r="L9" s="20"/>
      <c r="M9" s="20"/>
      <c r="N9" s="20"/>
      <c r="O9" s="20"/>
      <c r="P9" s="20"/>
      <c r="Q9" s="20"/>
      <c r="S9" s="21"/>
      <c r="T9" s="21" t="str">
        <v>e2.nmi.bt1Sie setzen das Leitbild (sofern vorhanden) sowie die Zielsetzung ihres Betriebs in ihrem Arbeitsumfeld um.</v>
      </c>
      <c r="U9" s="21"/>
      <c r="V9" s="21"/>
      <c r="W9" s="21"/>
      <c r="X9" s="21"/>
      <c r="Y9" s="21"/>
      <c r="Z9" s="21"/>
    </row>
    <row r="10" spans="1:26" x14ac:dyDescent="0.3">
      <c r="A10" s="19"/>
      <c r="B10" s="19"/>
      <c r="C10" s="19"/>
      <c r="D10" s="19"/>
      <c r="E10" s="19"/>
      <c r="F10" s="19"/>
      <c r="G10" s="19"/>
      <c r="H10" s="19"/>
      <c r="J10" s="20"/>
      <c r="K10" s="20" t="str">
        <v>c4.nmi.bt2Sie wenden das CI/CD ihres Betriebes bei der Erstellung von Verkaufsförderungsunterlagen oder anderen Dokumenten an.</v>
      </c>
      <c r="L10" s="20"/>
      <c r="M10" s="20"/>
      <c r="N10" s="20"/>
      <c r="O10" s="20"/>
      <c r="P10" s="20"/>
      <c r="Q10" s="20"/>
      <c r="S10" s="21"/>
      <c r="T10" s="21" t="str">
        <v>e2.nmi.bt2Sie erläutern den Unternehmenszweck ihres Betriebs.</v>
      </c>
      <c r="U10" s="21"/>
      <c r="V10" s="21"/>
      <c r="W10" s="21"/>
      <c r="X10" s="21"/>
      <c r="Y10" s="21"/>
      <c r="Z10" s="21"/>
    </row>
    <row r="11" spans="1:26" x14ac:dyDescent="0.3">
      <c r="A11" s="19"/>
      <c r="B11" s="19"/>
      <c r="C11" s="19"/>
      <c r="D11" s="19"/>
      <c r="E11" s="19"/>
      <c r="F11" s="19"/>
      <c r="G11" s="19"/>
      <c r="H11" s="19"/>
      <c r="J11" s="20"/>
      <c r="K11" s="20" t="str">
        <v>c4.nmi.ük1Sie zeigen passende Verkaufsförderungsmassnahmen ihrer Branche auf.</v>
      </c>
      <c r="L11" s="20"/>
      <c r="M11" s="20"/>
      <c r="N11" s="20"/>
      <c r="O11" s="20"/>
      <c r="P11" s="20"/>
      <c r="Q11" s="20"/>
      <c r="S11" s="21"/>
      <c r="T11" s="21" t="str">
        <v>e2.nmi.bt3Sie interpretieren die Marktposition ihres Betriebes und der wichtigsten Mitbewerber.</v>
      </c>
      <c r="U11" s="21"/>
      <c r="V11" s="21"/>
      <c r="W11" s="21"/>
      <c r="X11" s="21"/>
      <c r="Y11" s="21"/>
      <c r="Z11" s="21"/>
    </row>
    <row r="12" spans="1:26" x14ac:dyDescent="0.3">
      <c r="A12" s="19"/>
      <c r="B12" s="19"/>
      <c r="C12" s="19"/>
      <c r="D12" s="19"/>
      <c r="E12" s="19"/>
      <c r="F12" s="19"/>
      <c r="G12" s="19"/>
      <c r="H12" s="19"/>
      <c r="J12" s="20"/>
      <c r="K12" s="20" t="str">
        <v>c4.nmi.ük2Sie erläutern das Corporate Identity (CI)/Corporate Design (CD) ihres Betriebes bei der Erstellung von Verkaufsförderungsunterlagen.</v>
      </c>
      <c r="L12" s="20"/>
      <c r="M12" s="20"/>
      <c r="N12" s="20"/>
      <c r="O12" s="20"/>
      <c r="P12" s="20"/>
      <c r="Q12" s="20"/>
      <c r="S12" s="21"/>
      <c r="T12" s="21" t="str">
        <v>e2.nmi.bt4Sie arbeiten mit den verschiedenen Funktionen im Betrieb reibungslos zusammen, in dem sie die Schnittstellen und Abhängigkeiten des Betriebs situationsbezogen einbeziehen.</v>
      </c>
      <c r="U12" s="21"/>
      <c r="V12" s="21"/>
      <c r="W12" s="21"/>
      <c r="X12" s="21"/>
      <c r="Y12" s="21"/>
      <c r="Z12" s="21"/>
    </row>
    <row r="13" spans="1:26" x14ac:dyDescent="0.3">
      <c r="A13" s="19"/>
      <c r="B13" s="19"/>
      <c r="C13" s="19"/>
      <c r="D13" s="19"/>
      <c r="E13" s="19"/>
      <c r="F13" s="19"/>
      <c r="G13" s="19"/>
      <c r="H13" s="19"/>
      <c r="J13" s="20"/>
      <c r="K13" s="20" t="str">
        <v>c4.nmi.ük3Sie erklären die wesentlichen Merkmale für die Erstellung eines Briefings für externe Firmen.</v>
      </c>
      <c r="L13" s="20"/>
      <c r="M13" s="20"/>
      <c r="N13" s="20"/>
      <c r="O13" s="20"/>
      <c r="P13" s="20"/>
      <c r="Q13" s="20"/>
      <c r="S13" s="21"/>
      <c r="T13" s="21" t="str">
        <v>e2.nmi.bt5Sie führen Arbeitsprozesse gemäss den betrieblichen Vorgaben aus.</v>
      </c>
      <c r="U13" s="21"/>
      <c r="V13" s="21"/>
      <c r="W13" s="21"/>
      <c r="X13" s="21"/>
      <c r="Y13" s="21"/>
      <c r="Z13" s="21"/>
    </row>
    <row r="14" spans="1:26" x14ac:dyDescent="0.3">
      <c r="A14" s="19"/>
      <c r="B14" s="19"/>
      <c r="C14" s="19"/>
      <c r="D14" s="19"/>
      <c r="E14" s="19"/>
      <c r="F14" s="19"/>
      <c r="G14" s="19"/>
      <c r="H14" s="19"/>
      <c r="J14" s="20"/>
      <c r="K14" s="20" t="str">
        <v>c4.nmi.ük4Sie präsentieren Produktvorstellungen mit geeigneten Präsentationstechniken zielgruppenorientiert.</v>
      </c>
      <c r="L14" s="20"/>
      <c r="M14" s="20"/>
      <c r="N14" s="20"/>
      <c r="O14" s="20"/>
      <c r="P14" s="20"/>
      <c r="Q14" s="20"/>
      <c r="S14" s="21"/>
      <c r="T14" s="21" t="str">
        <v>e2.nmi.bt6Sie beschaffen sich anhand von geeigneten Quellen relevante Informationen für ihren Arbeitsalltag.</v>
      </c>
      <c r="U14" s="21"/>
      <c r="V14" s="21"/>
      <c r="W14" s="21"/>
      <c r="X14" s="21"/>
      <c r="Y14" s="21"/>
      <c r="Z14" s="21"/>
    </row>
    <row r="15" spans="1:26" x14ac:dyDescent="0.3">
      <c r="A15" s="19"/>
      <c r="B15" s="19"/>
      <c r="C15" s="19"/>
      <c r="D15" s="19"/>
      <c r="E15" s="19"/>
      <c r="F15" s="19"/>
      <c r="G15" s="19"/>
      <c r="H15" s="19"/>
      <c r="J15" s="20"/>
      <c r="K15" s="20" t="str">
        <v>c4.nmi.ük5Sie interpretieren Kundenwünsche und leiten daraus geeignete Verkaufsförderungsmassnahmen ab.</v>
      </c>
      <c r="L15" s="20"/>
      <c r="M15" s="20"/>
      <c r="N15" s="20"/>
      <c r="O15" s="20"/>
      <c r="P15" s="20"/>
      <c r="Q15" s="20"/>
      <c r="S15" s="21"/>
      <c r="T15" s="21" t="str">
        <v>e2.nmi.bt7Sie kommunizieren mündlich sowie schriftlich gemäss den internen Informations- und Kommunikationsregeln ein.</v>
      </c>
      <c r="U15" s="21"/>
      <c r="V15" s="21"/>
      <c r="W15" s="21"/>
      <c r="X15" s="21"/>
      <c r="Y15" s="21"/>
      <c r="Z15" s="21"/>
    </row>
    <row r="16" spans="1:26" x14ac:dyDescent="0.3">
      <c r="A16" s="19"/>
      <c r="B16" s="19"/>
      <c r="C16" s="19"/>
      <c r="D16" s="19"/>
      <c r="E16" s="19"/>
      <c r="F16" s="19"/>
      <c r="G16" s="19"/>
      <c r="H16" s="19"/>
      <c r="J16" s="20"/>
      <c r="K16" s="20" t="str">
        <v>c4.nmi.ük6Sie erläutern die Grundlagen des Nachhaltigkeitsmarketings.</v>
      </c>
      <c r="L16" s="20"/>
      <c r="M16" s="20"/>
      <c r="N16" s="20"/>
      <c r="O16" s="20"/>
      <c r="P16" s="20"/>
      <c r="Q16" s="20"/>
      <c r="S16" s="21"/>
      <c r="T16" s="21" t="str">
        <v>e2.nmi.ük1Sie zeigen einen Überblick über die Branchenorganisationen und deren Aufgaben auf.</v>
      </c>
      <c r="U16" s="21"/>
      <c r="V16" s="21"/>
      <c r="W16" s="21"/>
      <c r="X16" s="21"/>
      <c r="Y16" s="21"/>
      <c r="Z16" s="21"/>
    </row>
    <row r="17" spans="1:26" x14ac:dyDescent="0.3">
      <c r="A17" s="19"/>
      <c r="B17" s="19"/>
      <c r="C17" s="19"/>
      <c r="D17" s="19"/>
      <c r="E17" s="19"/>
      <c r="F17" s="19"/>
      <c r="G17" s="19"/>
      <c r="H17" s="19"/>
      <c r="J17" s="20"/>
      <c r="K17" s="20" t="str">
        <v>c4.nmi.bt3Sie bearbeiten unterschiedliche Sponsoringsanfragen, indem sie Anfragen entgegennehmen, diese selbständig bearbeiten und bei Bedarf Rücksprache mit den zuständigen Stellen nehmen.</v>
      </c>
      <c r="L17" s="20"/>
      <c r="M17" s="20"/>
      <c r="N17" s="20"/>
      <c r="O17" s="20"/>
      <c r="P17" s="20"/>
      <c r="Q17" s="20"/>
      <c r="S17" s="21"/>
      <c r="T17" s="21" t="str">
        <v>e2.nmi.ük2Sie geben einen Überblick über Mitbewerber in ihrer Branche und zeigen deren Marktpositionierung auf.</v>
      </c>
      <c r="U17" s="21"/>
      <c r="V17" s="21"/>
      <c r="W17" s="21"/>
      <c r="X17" s="21"/>
      <c r="Y17" s="21"/>
      <c r="Z17" s="21"/>
    </row>
    <row r="18" spans="1:26" x14ac:dyDescent="0.3">
      <c r="K18" s="18" t="str">
        <v>c4.nmi.bt4Sie organisieren den Versand oder die Abholung von Naturalspenden fristgerecht.</v>
      </c>
      <c r="T18" s="18" t="str">
        <v>e2.nmi.ük3Sie erklären die Hauptzielsetzung ihres Betriebes und dessen Stärken (USP – unique selling proposition).</v>
      </c>
    </row>
    <row r="19" spans="1:26" x14ac:dyDescent="0.3">
      <c r="K19" s="18" t="str">
        <v>c4.nmi.ük6Sie erläutern den Sinn und Zweck von Sponsoring als Marketing.</v>
      </c>
      <c r="T19" s="18" t="str">
        <v>e2.nmi.ük4Sie stellen die Wertschöpfungskette ihres Betriebs dar.</v>
      </c>
    </row>
    <row r="20" spans="1:26" x14ac:dyDescent="0.3">
      <c r="K20" s="18" t="str">
        <v>c4.nmi.ük7Sie erklären die wesentlichen Schritte für den Produktversand.</v>
      </c>
      <c r="T20" s="18" t="str">
        <v>e2.nmi.ük5Sie erklären die verschiedenen organisatorischen Bereiche ihres Betriebs und deren Schnittstellen und Abhängigkeiten.</v>
      </c>
    </row>
    <row r="21" spans="1:26" x14ac:dyDescent="0.3">
      <c r="K21" s="18" t="str">
        <v>c4.nmi.ük8Sie präsentieren sinnvolle Gegenleistungen für Sponsoringanfragen zielgruppenorientiert.</v>
      </c>
    </row>
    <row r="22" spans="1:26" x14ac:dyDescent="0.3">
      <c r="K22" s="18" t="str">
        <v>c4.nmi.ük9Sie erarbeiten optimale Produktplatzierungen an Sponsoringanlässen.</v>
      </c>
    </row>
    <row r="23" spans="1:26" x14ac:dyDescent="0.3">
      <c r="K23" s="18" t="str">
        <v>c4.nmi.bt5Sie organisieren interne oder externe Produktdegustationen.</v>
      </c>
    </row>
    <row r="24" spans="1:26" x14ac:dyDescent="0.3">
      <c r="K24" s="18" t="str">
        <v>c4.nmi.bt6Sie organisieren ihre Firmenauftritte an Messen und Events gemeinsam mit der Marketingleitung und dem Produktmanagement.</v>
      </c>
    </row>
    <row r="25" spans="1:26" x14ac:dyDescent="0.3">
      <c r="K25" s="18" t="str">
        <v>c4.nmi.ük10Sie präsentieren kreative Ideen für Produktplatzierungen bei Firmenauftritten.</v>
      </c>
    </row>
    <row r="26" spans="1:26" x14ac:dyDescent="0.3">
      <c r="K26" s="18" t="str">
        <v>c4.nmi.ük11Sie erklären interne Degustationsformulare und leiten Konsequenzen aus den Ergebnissen ab.</v>
      </c>
    </row>
    <row r="27" spans="1:26" x14ac:dyDescent="0.3">
      <c r="K27" s="18" t="str">
        <v>c4.nmi.ük12Sie zeigen unterschiedliche Möglichkeiten in der Sortimentsgestaltung zielgruppenorientiert auf.</v>
      </c>
    </row>
    <row r="28" spans="1:26" x14ac:dyDescent="0.3">
      <c r="K28" s="18" t="str">
        <v>c4.nmi.ük13Sie präsentieren Aktivierungsmassnahmen zielgruppenorientiert.</v>
      </c>
    </row>
    <row r="29" spans="1:26" x14ac:dyDescent="0.3">
      <c r="K29" s="18" t="str">
        <v>c4.nmi.ük14Sie erklären Personalrichtlinien mit Arbeitszeiteinteilung an Messen und Events.</v>
      </c>
    </row>
    <row r="30" spans="1:26" x14ac:dyDescent="0.3">
      <c r="K30" s="18" t="str">
        <v>c4.nmi.ük15Sie beschreiben Massnahmen, um die Umwelt- und Klimabelastung von Messen und Events zu reduzieren.</v>
      </c>
    </row>
  </sheetData>
  <mergeCells count="3">
    <mergeCell ref="A1:H1"/>
    <mergeCell ref="J1:Q1"/>
    <mergeCell ref="S1:Z1"/>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B6851-0309-4992-8B68-8C4AB7FBF675}">
  <sheetPr>
    <tabColor rgb="FFFFC000"/>
  </sheetPr>
  <dimension ref="A1:D14"/>
  <sheetViews>
    <sheetView showGridLines="0" showRuler="0" view="pageLayout" zoomScaleNormal="100" zoomScaleSheetLayoutView="120" workbookViewId="0">
      <selection activeCell="A9" sqref="A9"/>
    </sheetView>
  </sheetViews>
  <sheetFormatPr baseColWidth="10" defaultColWidth="10.81640625" defaultRowHeight="14.5" x14ac:dyDescent="0.35"/>
  <cols>
    <col min="1" max="1" width="27.453125" customWidth="1"/>
    <col min="2" max="2" width="23.453125" customWidth="1"/>
    <col min="3" max="3" width="18.26953125" customWidth="1"/>
    <col min="4" max="4" width="29.81640625" customWidth="1"/>
  </cols>
  <sheetData>
    <row r="1" spans="1:4" ht="21" customHeight="1" x14ac:dyDescent="0.35">
      <c r="A1" s="25" t="s">
        <v>0</v>
      </c>
      <c r="B1" s="51">
        <f>IF('0_Deckblatt und Anleitung'!C1="","",'0_Deckblatt und Anleitung'!C1)</f>
        <v>46056</v>
      </c>
      <c r="C1" s="27" t="s">
        <v>1</v>
      </c>
      <c r="D1" s="52" t="str">
        <f>IF('0_Deckblatt und Anleitung'!E1="","",'0_Deckblatt und Anleitung'!E1)</f>
        <v>Technopark Zürich</v>
      </c>
    </row>
    <row r="2" spans="1:4" ht="21" customHeight="1" x14ac:dyDescent="0.35">
      <c r="A2" s="24" t="s">
        <v>3</v>
      </c>
      <c r="B2" s="57" t="str">
        <f>IF('0_Deckblatt und Anleitung'!C2="","",'0_Deckblatt und Anleitung'!C2)</f>
        <v>Peter Muster</v>
      </c>
      <c r="C2" s="102" t="s">
        <v>5</v>
      </c>
      <c r="D2" s="53" t="str">
        <f>IF('0_Deckblatt und Anleitung'!E2="","",'0_Deckblatt und Anleitung'!E2)</f>
        <v>Experte Eins</v>
      </c>
    </row>
    <row r="3" spans="1:4" ht="21" customHeight="1" x14ac:dyDescent="0.35">
      <c r="A3" s="24" t="s">
        <v>30</v>
      </c>
      <c r="B3" s="57" t="str">
        <f>IF('0_Deckblatt und Anleitung'!C3="","",'0_Deckblatt und Anleitung'!C3)</f>
        <v>Probe Produktion AG</v>
      </c>
      <c r="C3" s="5" t="s">
        <v>9</v>
      </c>
      <c r="D3" s="53" t="str">
        <f>IF('0_Deckblatt und Anleitung'!E3="","",'0_Deckblatt und Anleitung'!E3)</f>
        <v>Expertin Zwei</v>
      </c>
    </row>
    <row r="4" spans="1:4" ht="21" customHeight="1" x14ac:dyDescent="0.35">
      <c r="A4" s="23" t="s">
        <v>11</v>
      </c>
      <c r="B4" s="12">
        <f>IF('0_Deckblatt und Anleitung'!C4="","",'0_Deckblatt und Anleitung'!C4)</f>
        <v>1234</v>
      </c>
      <c r="C4" s="5" t="s">
        <v>12</v>
      </c>
      <c r="D4" s="53">
        <f>IF('0_Deckblatt und Anleitung'!E4="","",'0_Deckblatt und Anleitung'!E4)</f>
        <v>1</v>
      </c>
    </row>
    <row r="5" spans="1:4" ht="21" customHeight="1" thickBot="1" x14ac:dyDescent="0.4">
      <c r="A5" s="22" t="s">
        <v>13</v>
      </c>
      <c r="B5" s="217" t="str">
        <f>IF('0_Deckblatt und Anleitung'!C5="","",'0_Deckblatt und Anleitung'!C5)</f>
        <v>Organisation eines Berufserlebnistages</v>
      </c>
      <c r="C5" s="217"/>
      <c r="D5" s="218"/>
    </row>
    <row r="6" spans="1:4" ht="29.5" customHeight="1" thickBot="1" x14ac:dyDescent="0.4">
      <c r="A6" s="153"/>
      <c r="B6" s="154"/>
      <c r="C6" s="58"/>
      <c r="D6" s="6"/>
    </row>
    <row r="7" spans="1:4" ht="19.5" customHeight="1" x14ac:dyDescent="0.35">
      <c r="A7" s="199" t="s">
        <v>194</v>
      </c>
      <c r="B7" s="200"/>
      <c r="C7" s="200"/>
      <c r="D7" s="201"/>
    </row>
    <row r="8" spans="1:4" ht="20.5" customHeight="1" thickBot="1" x14ac:dyDescent="0.4">
      <c r="A8" s="202" t="s">
        <v>195</v>
      </c>
      <c r="B8" s="203"/>
      <c r="C8" s="203"/>
      <c r="D8" s="204"/>
    </row>
    <row r="9" spans="1:4" ht="15" customHeight="1" thickBot="1" x14ac:dyDescent="0.4">
      <c r="A9" s="3"/>
      <c r="B9" s="3"/>
      <c r="C9" s="3"/>
      <c r="D9" s="3"/>
    </row>
    <row r="10" spans="1:4" ht="19.5" customHeight="1" x14ac:dyDescent="0.35">
      <c r="A10" s="211" t="s">
        <v>196</v>
      </c>
      <c r="B10" s="219"/>
      <c r="C10" s="219"/>
      <c r="D10" s="220"/>
    </row>
    <row r="11" spans="1:4" ht="402" customHeight="1" thickBot="1" x14ac:dyDescent="0.4">
      <c r="A11" s="221" t="s">
        <v>197</v>
      </c>
      <c r="B11" s="222"/>
      <c r="C11" s="222"/>
      <c r="D11" s="223"/>
    </row>
    <row r="12" spans="1:4" ht="15" customHeight="1" thickBot="1" x14ac:dyDescent="0.4">
      <c r="A12" s="151"/>
      <c r="B12" s="152"/>
      <c r="C12" s="152"/>
      <c r="D12" s="152"/>
    </row>
    <row r="13" spans="1:4" ht="19.5" customHeight="1" x14ac:dyDescent="0.35">
      <c r="A13" s="190" t="s">
        <v>198</v>
      </c>
      <c r="B13" s="191"/>
      <c r="C13" s="191"/>
      <c r="D13" s="192"/>
    </row>
    <row r="14" spans="1:4" ht="31.5" customHeight="1" thickBot="1" x14ac:dyDescent="0.4">
      <c r="A14" s="193" t="s">
        <v>38</v>
      </c>
      <c r="B14" s="194"/>
      <c r="C14" s="194"/>
      <c r="D14" s="195"/>
    </row>
  </sheetData>
  <sheetProtection sheet="1" objects="1" scenarios="1"/>
  <protectedRanges>
    <protectedRange sqref="B1:B6 D1:D4" name="Bereich2_1_1"/>
  </protectedRanges>
  <mergeCells count="7">
    <mergeCell ref="A14:D14"/>
    <mergeCell ref="B5:D5"/>
    <mergeCell ref="A7:D7"/>
    <mergeCell ref="A8:D8"/>
    <mergeCell ref="A10:D10"/>
    <mergeCell ref="A11:D11"/>
    <mergeCell ref="A13:D13"/>
  </mergeCells>
  <dataValidations count="1">
    <dataValidation allowBlank="1" showErrorMessage="1" sqref="A10:XFD1048576 A7:D9 A1:XFD6" xr:uid="{41D41E50-08B2-4E33-81DF-FE79B19DBE53}"/>
  </dataValidations>
  <printOptions horizontalCentered="1"/>
  <pageMargins left="0.31496062992125984" right="0.31496062992125984" top="0.98425196850393704" bottom="0.78740157480314965" header="0.11811023622047245" footer="0.11811023622047245"/>
  <pageSetup paperSize="9" scale="95" orientation="portrait" r:id="rId1"/>
  <headerFooter>
    <oddHeader xml:space="preserve">&amp;C&amp;"Arial,Fett"&amp;10Qualifikationsverfahren Kaufleute EFZ Nahrungsmittelindustrie - betrieblicher Teil
&amp;14Aufgabenstellung Handlungssimulation - kand. Person
</oddHeader>
    <oddFooter>&amp;L&amp;A&amp;Ckand. Person&amp;RSeite &amp;P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11799-75CB-4F91-9718-BCCBD2CFD595}">
  <sheetPr>
    <tabColor rgb="FFFFC000"/>
  </sheetPr>
  <dimension ref="A1:I39"/>
  <sheetViews>
    <sheetView showGridLines="0" showRuler="0" view="pageLayout" zoomScaleNormal="100" zoomScaleSheetLayoutView="100" workbookViewId="0">
      <selection activeCell="C35" sqref="C35:D35"/>
    </sheetView>
  </sheetViews>
  <sheetFormatPr baseColWidth="10" defaultColWidth="10.81640625" defaultRowHeight="14.5" x14ac:dyDescent="0.35"/>
  <cols>
    <col min="1" max="1" width="27.26953125" customWidth="1"/>
    <col min="2" max="2" width="28.453125" customWidth="1"/>
    <col min="3" max="3" width="18.1796875" customWidth="1"/>
    <col min="4" max="4" width="72.54296875" customWidth="1"/>
    <col min="5" max="5" width="0.453125" customWidth="1"/>
  </cols>
  <sheetData>
    <row r="1" spans="1:9" ht="21" customHeight="1" x14ac:dyDescent="0.35">
      <c r="A1" s="25" t="s">
        <v>0</v>
      </c>
      <c r="B1" s="51">
        <f>IF('0_Deckblatt und Anleitung'!C1="","",'0_Deckblatt und Anleitung'!C1)</f>
        <v>46056</v>
      </c>
      <c r="C1" s="27" t="s">
        <v>1</v>
      </c>
      <c r="D1" s="52" t="str">
        <f>IF('0_Deckblatt und Anleitung'!E1="","",'0_Deckblatt und Anleitung'!E1)</f>
        <v>Technopark Zürich</v>
      </c>
    </row>
    <row r="2" spans="1:9" ht="21" customHeight="1" x14ac:dyDescent="0.35">
      <c r="A2" s="24" t="s">
        <v>3</v>
      </c>
      <c r="B2" s="13" t="str">
        <f>IF('0_Deckblatt und Anleitung'!C2="","",'0_Deckblatt und Anleitung'!C2)</f>
        <v>Peter Muster</v>
      </c>
      <c r="C2" s="102" t="s">
        <v>5</v>
      </c>
      <c r="D2" s="53" t="str">
        <f>IF('0_Deckblatt und Anleitung'!E2="","",'0_Deckblatt und Anleitung'!E2)</f>
        <v>Experte Eins</v>
      </c>
    </row>
    <row r="3" spans="1:9" ht="21" customHeight="1" x14ac:dyDescent="0.35">
      <c r="A3" s="24" t="s">
        <v>30</v>
      </c>
      <c r="B3" s="12" t="str">
        <f>IF('0_Deckblatt und Anleitung'!C3="","",'0_Deckblatt und Anleitung'!C3)</f>
        <v>Probe Produktion AG</v>
      </c>
      <c r="C3" s="5" t="s">
        <v>9</v>
      </c>
      <c r="D3" s="53" t="str">
        <f>IF('0_Deckblatt und Anleitung'!E3="","",'0_Deckblatt und Anleitung'!E3)</f>
        <v>Expertin Zwei</v>
      </c>
    </row>
    <row r="4" spans="1:9" ht="21" customHeight="1" x14ac:dyDescent="0.35">
      <c r="A4" s="23" t="s">
        <v>11</v>
      </c>
      <c r="B4" s="12">
        <f>IF('0_Deckblatt und Anleitung'!C4="","",'0_Deckblatt und Anleitung'!C4)</f>
        <v>1234</v>
      </c>
      <c r="C4" s="5" t="s">
        <v>12</v>
      </c>
      <c r="D4" s="55">
        <f>IF('0_Deckblatt und Anleitung'!E4="","",'0_Deckblatt und Anleitung'!E4)</f>
        <v>1</v>
      </c>
    </row>
    <row r="5" spans="1:9" ht="21" customHeight="1" thickBot="1" x14ac:dyDescent="0.4">
      <c r="A5" s="22" t="s">
        <v>13</v>
      </c>
      <c r="B5" s="236" t="str">
        <f>IF('0_Deckblatt und Anleitung'!C5="","",'0_Deckblatt und Anleitung'!C5)</f>
        <v>Organisation eines Berufserlebnistages</v>
      </c>
      <c r="C5" s="237"/>
      <c r="D5" s="238"/>
    </row>
    <row r="6" spans="1:9" ht="28.5" customHeight="1" thickBot="1" x14ac:dyDescent="0.4">
      <c r="A6" s="9"/>
      <c r="B6" s="14"/>
      <c r="C6" s="15"/>
      <c r="D6" s="6"/>
    </row>
    <row r="7" spans="1:9" s="4" customFormat="1" ht="19.5" customHeight="1" x14ac:dyDescent="0.35">
      <c r="A7" s="60" t="s">
        <v>199</v>
      </c>
      <c r="B7" s="59"/>
      <c r="C7" s="59" t="s">
        <v>200</v>
      </c>
      <c r="D7" s="54"/>
      <c r="E7" s="8"/>
      <c r="F7" s="8"/>
      <c r="G7"/>
      <c r="H7"/>
      <c r="I7"/>
    </row>
    <row r="8" spans="1:9" ht="28.5" customHeight="1" thickBot="1" x14ac:dyDescent="0.4">
      <c r="A8" s="244" t="s">
        <v>201</v>
      </c>
      <c r="B8" s="245"/>
      <c r="C8" s="245" t="s">
        <v>202</v>
      </c>
      <c r="D8" s="246"/>
      <c r="E8" s="15"/>
      <c r="F8" s="6"/>
    </row>
    <row r="9" spans="1:9" ht="16.5" customHeight="1" x14ac:dyDescent="0.35">
      <c r="A9" s="230" t="s">
        <v>203</v>
      </c>
      <c r="B9" s="231"/>
      <c r="C9" s="231"/>
      <c r="D9" s="232"/>
      <c r="E9" s="15"/>
      <c r="F9" s="6"/>
    </row>
    <row r="10" spans="1:9" s="4" customFormat="1" ht="24" customHeight="1" x14ac:dyDescent="0.35">
      <c r="A10" s="239" t="s">
        <v>53</v>
      </c>
      <c r="B10" s="240"/>
      <c r="C10" s="240" t="s">
        <v>60</v>
      </c>
      <c r="D10" s="241"/>
      <c r="E10"/>
      <c r="F10"/>
      <c r="G10"/>
      <c r="H10"/>
      <c r="I10"/>
    </row>
    <row r="11" spans="1:9" s="4" customFormat="1" ht="24" customHeight="1" x14ac:dyDescent="0.35">
      <c r="A11" s="224"/>
      <c r="B11" s="225"/>
      <c r="C11" s="225" t="s">
        <v>63</v>
      </c>
      <c r="D11" s="228"/>
      <c r="E11"/>
      <c r="F11"/>
      <c r="G11"/>
      <c r="H11"/>
      <c r="I11"/>
    </row>
    <row r="12" spans="1:9" s="4" customFormat="1" ht="24" customHeight="1" x14ac:dyDescent="0.35">
      <c r="A12" s="224"/>
      <c r="B12" s="225"/>
      <c r="C12" s="225"/>
      <c r="D12" s="228"/>
      <c r="E12"/>
      <c r="F12"/>
      <c r="G12"/>
      <c r="H12"/>
      <c r="I12"/>
    </row>
    <row r="13" spans="1:9" s="4" customFormat="1" ht="24" customHeight="1" x14ac:dyDescent="0.35">
      <c r="A13" s="224"/>
      <c r="B13" s="225"/>
      <c r="C13" s="242"/>
      <c r="D13" s="243"/>
      <c r="E13"/>
      <c r="F13"/>
      <c r="G13"/>
      <c r="H13"/>
      <c r="I13"/>
    </row>
    <row r="14" spans="1:9" s="4" customFormat="1" ht="24" customHeight="1" x14ac:dyDescent="0.35">
      <c r="A14" s="224"/>
      <c r="B14" s="225"/>
      <c r="C14" s="242"/>
      <c r="D14" s="243"/>
      <c r="E14"/>
      <c r="F14"/>
      <c r="G14"/>
      <c r="H14"/>
      <c r="I14"/>
    </row>
    <row r="15" spans="1:9" s="4" customFormat="1" ht="24" customHeight="1" x14ac:dyDescent="0.35">
      <c r="A15" s="224"/>
      <c r="B15" s="225"/>
      <c r="C15" s="242"/>
      <c r="D15" s="243"/>
      <c r="E15"/>
      <c r="F15"/>
      <c r="G15"/>
      <c r="H15"/>
      <c r="I15"/>
    </row>
    <row r="16" spans="1:9" s="4" customFormat="1" ht="24" customHeight="1" x14ac:dyDescent="0.35">
      <c r="A16" s="224"/>
      <c r="B16" s="225"/>
      <c r="C16" s="242"/>
      <c r="D16" s="243"/>
      <c r="E16"/>
      <c r="F16"/>
      <c r="G16"/>
      <c r="H16"/>
      <c r="I16"/>
    </row>
    <row r="17" spans="1:9" s="4" customFormat="1" ht="24" customHeight="1" x14ac:dyDescent="0.35">
      <c r="A17" s="224"/>
      <c r="B17" s="225"/>
      <c r="C17" s="242"/>
      <c r="D17" s="243"/>
      <c r="E17"/>
      <c r="F17"/>
      <c r="G17"/>
      <c r="H17"/>
      <c r="I17"/>
    </row>
    <row r="18" spans="1:9" s="4" customFormat="1" ht="24" customHeight="1" thickBot="1" x14ac:dyDescent="0.4">
      <c r="A18" s="224"/>
      <c r="B18" s="225"/>
      <c r="C18" s="242"/>
      <c r="D18" s="243"/>
      <c r="E18"/>
      <c r="F18"/>
      <c r="G18"/>
      <c r="H18"/>
      <c r="I18"/>
    </row>
    <row r="19" spans="1:9" ht="16.5" customHeight="1" x14ac:dyDescent="0.35">
      <c r="A19" s="233" t="s">
        <v>204</v>
      </c>
      <c r="B19" s="234"/>
      <c r="C19" s="234"/>
      <c r="D19" s="235"/>
      <c r="E19" s="15"/>
      <c r="F19" s="6"/>
    </row>
    <row r="20" spans="1:9" s="4" customFormat="1" ht="24" customHeight="1" x14ac:dyDescent="0.35">
      <c r="A20" s="224" t="s">
        <v>155</v>
      </c>
      <c r="B20" s="225"/>
      <c r="C20" s="225" t="s">
        <v>181</v>
      </c>
      <c r="D20" s="228"/>
      <c r="E20"/>
      <c r="F20"/>
      <c r="G20"/>
      <c r="H20"/>
      <c r="I20"/>
    </row>
    <row r="21" spans="1:9" s="4" customFormat="1" ht="24" customHeight="1" x14ac:dyDescent="0.35">
      <c r="A21" s="224"/>
      <c r="B21" s="225"/>
      <c r="C21" s="225"/>
      <c r="D21" s="228"/>
      <c r="E21"/>
      <c r="F21"/>
      <c r="G21"/>
      <c r="H21"/>
      <c r="I21"/>
    </row>
    <row r="22" spans="1:9" s="4" customFormat="1" ht="24" customHeight="1" x14ac:dyDescent="0.35">
      <c r="A22" s="224"/>
      <c r="B22" s="225"/>
      <c r="C22" s="225"/>
      <c r="D22" s="228"/>
      <c r="E22"/>
      <c r="F22"/>
      <c r="G22"/>
      <c r="H22"/>
      <c r="I22"/>
    </row>
    <row r="23" spans="1:9" s="4" customFormat="1" ht="24" customHeight="1" x14ac:dyDescent="0.35">
      <c r="A23" s="224"/>
      <c r="B23" s="225"/>
      <c r="C23" s="225"/>
      <c r="D23" s="228"/>
      <c r="E23"/>
      <c r="F23"/>
      <c r="G23"/>
      <c r="H23"/>
      <c r="I23"/>
    </row>
    <row r="24" spans="1:9" s="4" customFormat="1" ht="24" customHeight="1" x14ac:dyDescent="0.35">
      <c r="A24" s="224"/>
      <c r="B24" s="225"/>
      <c r="C24" s="225"/>
      <c r="D24" s="228"/>
      <c r="E24"/>
      <c r="F24"/>
      <c r="G24"/>
      <c r="H24"/>
      <c r="I24"/>
    </row>
    <row r="25" spans="1:9" s="4" customFormat="1" ht="24" customHeight="1" x14ac:dyDescent="0.35">
      <c r="A25" s="224"/>
      <c r="B25" s="225"/>
      <c r="C25" s="225"/>
      <c r="D25" s="228"/>
      <c r="E25"/>
      <c r="F25"/>
      <c r="G25"/>
      <c r="H25"/>
      <c r="I25"/>
    </row>
    <row r="26" spans="1:9" s="4" customFormat="1" ht="24" customHeight="1" x14ac:dyDescent="0.35">
      <c r="A26" s="224"/>
      <c r="B26" s="225"/>
      <c r="C26" s="225"/>
      <c r="D26" s="228"/>
      <c r="E26"/>
      <c r="F26"/>
      <c r="G26"/>
      <c r="H26"/>
      <c r="I26"/>
    </row>
    <row r="27" spans="1:9" s="4" customFormat="1" ht="24" customHeight="1" x14ac:dyDescent="0.35">
      <c r="A27" s="224"/>
      <c r="B27" s="225"/>
      <c r="C27" s="225"/>
      <c r="D27" s="228"/>
      <c r="E27"/>
      <c r="F27"/>
      <c r="G27"/>
      <c r="H27"/>
      <c r="I27"/>
    </row>
    <row r="28" spans="1:9" s="4" customFormat="1" ht="24" customHeight="1" thickBot="1" x14ac:dyDescent="0.4">
      <c r="A28" s="224"/>
      <c r="B28" s="225"/>
      <c r="C28" s="225"/>
      <c r="D28" s="228"/>
      <c r="E28"/>
      <c r="F28"/>
      <c r="G28"/>
      <c r="H28"/>
      <c r="I28"/>
    </row>
    <row r="29" spans="1:9" ht="16.5" customHeight="1" x14ac:dyDescent="0.35">
      <c r="A29" s="233" t="s">
        <v>205</v>
      </c>
      <c r="B29" s="234"/>
      <c r="C29" s="234"/>
      <c r="D29" s="235"/>
      <c r="E29" s="15"/>
      <c r="F29" s="6"/>
    </row>
    <row r="30" spans="1:9" s="4" customFormat="1" ht="24" customHeight="1" x14ac:dyDescent="0.35">
      <c r="A30" s="224" t="s">
        <v>69</v>
      </c>
      <c r="B30" s="225"/>
      <c r="C30" s="225" t="s">
        <v>88</v>
      </c>
      <c r="D30" s="228"/>
      <c r="E30"/>
      <c r="F30"/>
      <c r="G30"/>
      <c r="H30"/>
      <c r="I30"/>
    </row>
    <row r="31" spans="1:9" s="4" customFormat="1" ht="24" customHeight="1" x14ac:dyDescent="0.35">
      <c r="A31" s="224"/>
      <c r="B31" s="225"/>
      <c r="C31" s="225" t="s">
        <v>98</v>
      </c>
      <c r="D31" s="228"/>
      <c r="E31"/>
      <c r="F31"/>
      <c r="G31"/>
      <c r="H31"/>
      <c r="I31"/>
    </row>
    <row r="32" spans="1:9" s="4" customFormat="1" ht="24" customHeight="1" x14ac:dyDescent="0.35">
      <c r="A32" s="224"/>
      <c r="B32" s="225"/>
      <c r="C32" s="225" t="s">
        <v>102</v>
      </c>
      <c r="D32" s="228"/>
      <c r="E32"/>
      <c r="F32"/>
      <c r="G32"/>
      <c r="H32"/>
      <c r="I32"/>
    </row>
    <row r="33" spans="1:9" s="4" customFormat="1" ht="24" customHeight="1" x14ac:dyDescent="0.35">
      <c r="A33" s="224"/>
      <c r="B33" s="225"/>
      <c r="C33" s="225"/>
      <c r="D33" s="228"/>
      <c r="E33"/>
      <c r="F33"/>
      <c r="G33"/>
      <c r="H33"/>
      <c r="I33"/>
    </row>
    <row r="34" spans="1:9" s="4" customFormat="1" ht="24" customHeight="1" x14ac:dyDescent="0.35">
      <c r="A34" s="224"/>
      <c r="B34" s="225"/>
      <c r="C34" s="225"/>
      <c r="D34" s="228"/>
      <c r="E34"/>
      <c r="F34"/>
      <c r="G34"/>
      <c r="H34"/>
      <c r="I34"/>
    </row>
    <row r="35" spans="1:9" s="4" customFormat="1" ht="24" customHeight="1" x14ac:dyDescent="0.35">
      <c r="A35" s="224"/>
      <c r="B35" s="225"/>
      <c r="C35" s="225"/>
      <c r="D35" s="228"/>
      <c r="E35"/>
      <c r="F35"/>
      <c r="G35"/>
      <c r="H35"/>
      <c r="I35"/>
    </row>
    <row r="36" spans="1:9" s="4" customFormat="1" ht="24" customHeight="1" x14ac:dyDescent="0.35">
      <c r="A36" s="224"/>
      <c r="B36" s="225"/>
      <c r="C36" s="225"/>
      <c r="D36" s="228"/>
      <c r="E36"/>
      <c r="F36"/>
      <c r="G36"/>
      <c r="H36"/>
      <c r="I36"/>
    </row>
    <row r="37" spans="1:9" s="4" customFormat="1" ht="24" customHeight="1" x14ac:dyDescent="0.35">
      <c r="A37" s="224"/>
      <c r="B37" s="225"/>
      <c r="C37" s="225"/>
      <c r="D37" s="228"/>
      <c r="E37"/>
      <c r="F37"/>
      <c r="G37"/>
      <c r="H37"/>
      <c r="I37"/>
    </row>
    <row r="38" spans="1:9" s="4" customFormat="1" ht="24" customHeight="1" thickBot="1" x14ac:dyDescent="0.4">
      <c r="A38" s="226"/>
      <c r="B38" s="227"/>
      <c r="C38" s="227"/>
      <c r="D38" s="229"/>
      <c r="E38"/>
      <c r="F38"/>
      <c r="G38"/>
      <c r="H38"/>
      <c r="I38"/>
    </row>
    <row r="39" spans="1:9" s="4" customFormat="1" ht="10.5" customHeight="1" x14ac:dyDescent="0.35">
      <c r="A39" s="3"/>
      <c r="B39" s="3"/>
      <c r="C39" s="3"/>
      <c r="D39" s="3"/>
      <c r="E39"/>
      <c r="F39"/>
      <c r="G39"/>
      <c r="H39"/>
      <c r="I39"/>
    </row>
  </sheetData>
  <sheetProtection sheet="1" formatRows="0" selectLockedCells="1"/>
  <protectedRanges>
    <protectedRange sqref="B1:B6 D1:D4 B8:B9 D8:D9 B19 D19 B29 D29" name="Bereich2_1_1"/>
  </protectedRanges>
  <mergeCells count="42">
    <mergeCell ref="A29:D29"/>
    <mergeCell ref="A16:B18"/>
    <mergeCell ref="B5:D5"/>
    <mergeCell ref="A10:B12"/>
    <mergeCell ref="C10:D10"/>
    <mergeCell ref="C11:D11"/>
    <mergeCell ref="C12:D12"/>
    <mergeCell ref="A13:B15"/>
    <mergeCell ref="C13:D13"/>
    <mergeCell ref="C14:D14"/>
    <mergeCell ref="C15:D15"/>
    <mergeCell ref="C16:D16"/>
    <mergeCell ref="A8:B8"/>
    <mergeCell ref="C8:D8"/>
    <mergeCell ref="C17:D17"/>
    <mergeCell ref="C18:D18"/>
    <mergeCell ref="A9:D9"/>
    <mergeCell ref="C24:D24"/>
    <mergeCell ref="C25:D25"/>
    <mergeCell ref="C26:D26"/>
    <mergeCell ref="A19:D19"/>
    <mergeCell ref="C27:D27"/>
    <mergeCell ref="A20:B22"/>
    <mergeCell ref="C20:D20"/>
    <mergeCell ref="C21:D21"/>
    <mergeCell ref="C22:D22"/>
    <mergeCell ref="A23:B25"/>
    <mergeCell ref="A26:B28"/>
    <mergeCell ref="C28:D28"/>
    <mergeCell ref="C23:D23"/>
    <mergeCell ref="A36:B38"/>
    <mergeCell ref="C36:D36"/>
    <mergeCell ref="C37:D37"/>
    <mergeCell ref="C38:D38"/>
    <mergeCell ref="A30:B32"/>
    <mergeCell ref="C30:D30"/>
    <mergeCell ref="C31:D31"/>
    <mergeCell ref="C32:D32"/>
    <mergeCell ref="A33:B35"/>
    <mergeCell ref="C33:D33"/>
    <mergeCell ref="C34:D34"/>
    <mergeCell ref="C35:D35"/>
  </mergeCells>
  <dataValidations count="2">
    <dataValidation allowBlank="1" showErrorMessage="1" prompt="Geben Sie einen kurzen, prägnanten Titel" sqref="A29 A5:A6 F8:F9 A8:A9 D6 C8 F19 A19 F29" xr:uid="{4FBDE4DF-D69F-40AA-870B-6F1B3DE063D4}"/>
    <dataValidation allowBlank="1" showInputMessage="1" showErrorMessage="1" prompt="Geben Sie einen kurzen, prägnanten Titel" sqref="A39" xr:uid="{E60E825C-037F-4B03-AA65-B82CBAEAECFD}"/>
  </dataValidations>
  <printOptions horizontalCentered="1"/>
  <pageMargins left="0.31496062992125984" right="0.31496062992125984" top="0.98425196850393704" bottom="0.59055118110236227" header="0.11811023622047245" footer="0.11811023622047245"/>
  <pageSetup paperSize="9" scale="95" orientation="landscape" r:id="rId1"/>
  <headerFooter>
    <oddHeader>&amp;C&amp;"Arial,Fett"&amp;10Qualifikationsverfahren Kaufleute EFZ Nahrungsmittelindustrie - betrieblicher Tei&amp;11l
&amp;14Handlungssimulation - Leistungsziele</oddHeader>
    <oddFooter>&amp;L&amp;A&amp;C&amp;"-,Fett" Vertraulich - nur für PEX&amp;RSeite &amp;P / &amp;N</oddFooter>
  </headerFooter>
  <rowBreaks count="1" manualBreakCount="1">
    <brk id="18" max="16383" man="1"/>
  </rowBreaks>
  <customProperties>
    <customPr name="EpmWorksheetKeyString_GUID" r:id="rId2"/>
  </customProperties>
  <extLst>
    <ext xmlns:x14="http://schemas.microsoft.com/office/spreadsheetml/2009/9/main" uri="{CCE6A557-97BC-4b89-ADB6-D9C93CAAB3DF}">
      <x14:dataValidations xmlns:xm="http://schemas.microsoft.com/office/excel/2006/main" count="36">
        <x14:dataValidation type="list" allowBlank="1" showInputMessage="1" showErrorMessage="1" xr:uid="{00AE9F05-0967-4A36-933B-035F2026A1B0}">
          <x14:formula1>
            <xm:f>_xlfn.ANCHORARRAY('1_Dropdown_Hilfstabelle'!Z3)</xm:f>
          </x14:formula1>
          <xm:sqref>C36:D36</xm:sqref>
        </x14:dataValidation>
        <x14:dataValidation type="list" allowBlank="1" showInputMessage="1" showErrorMessage="1" xr:uid="{A9CC34F5-271A-43A1-9337-85F3A4E9F85D}">
          <x14:formula1>
            <xm:f>_xlfn.ANCHORARRAY('1_Dropdown_Hilfstabelle'!S3)</xm:f>
          </x14:formula1>
          <xm:sqref>A30:B32</xm:sqref>
        </x14:dataValidation>
        <x14:dataValidation type="list" allowBlank="1" showInputMessage="1" showErrorMessage="1" xr:uid="{A3F9F84F-A930-47A5-8CB5-4B71512071FD}">
          <x14:formula1>
            <xm:f>_xlfn.ANCHORARRAY('1_Dropdown_Hilfstabelle'!Y3)</xm:f>
          </x14:formula1>
          <xm:sqref>A36:B38</xm:sqref>
        </x14:dataValidation>
        <x14:dataValidation type="list" allowBlank="1" showInputMessage="1" showErrorMessage="1" xr:uid="{1FE1A6A8-3515-4FD1-91AC-183813A635F8}">
          <x14:formula1>
            <xm:f>_xlfn.ANCHORARRAY('1_Dropdown_Hilfstabelle'!V3)</xm:f>
          </x14:formula1>
          <xm:sqref>A33:B35</xm:sqref>
        </x14:dataValidation>
        <x14:dataValidation type="list" allowBlank="1" showInputMessage="1" showErrorMessage="1" xr:uid="{97DA8747-969B-4ACE-BF77-89D9764DC5E3}">
          <x14:formula1>
            <xm:f>_xlfn.ANCHORARRAY('1_Dropdown_Hilfstabelle'!T3)</xm:f>
          </x14:formula1>
          <xm:sqref>C30:D30</xm:sqref>
        </x14:dataValidation>
        <x14:dataValidation type="list" allowBlank="1" showInputMessage="1" showErrorMessage="1" xr:uid="{A00CDE57-DB18-4CA0-A685-322E941A5861}">
          <x14:formula1>
            <xm:f>_xlfn.ANCHORARRAY('1_Dropdown_Hilfstabelle'!T3)</xm:f>
          </x14:formula1>
          <xm:sqref>C31:D31</xm:sqref>
        </x14:dataValidation>
        <x14:dataValidation type="list" allowBlank="1" showInputMessage="1" showErrorMessage="1" xr:uid="{0ADE1ECC-D083-4FF4-A83B-8350E4E1529A}">
          <x14:formula1>
            <xm:f>_xlfn.ANCHORARRAY('1_Dropdown_Hilfstabelle'!T3)</xm:f>
          </x14:formula1>
          <xm:sqref>C32:D32</xm:sqref>
        </x14:dataValidation>
        <x14:dataValidation type="list" allowBlank="1" showInputMessage="1" showErrorMessage="1" xr:uid="{E884B386-F7F6-4581-97E4-DAB1960C4525}">
          <x14:formula1>
            <xm:f>_xlfn.ANCHORARRAY('1_Dropdown_Hilfstabelle'!W3)</xm:f>
          </x14:formula1>
          <xm:sqref>C33:D33</xm:sqref>
        </x14:dataValidation>
        <x14:dataValidation type="list" allowBlank="1" showInputMessage="1" showErrorMessage="1" xr:uid="{1FCB3CD9-A3EC-451F-95A4-93E9B1AE61B4}">
          <x14:formula1>
            <xm:f>_xlfn.ANCHORARRAY('1_Dropdown_Hilfstabelle'!W3)</xm:f>
          </x14:formula1>
          <xm:sqref>C34:D34</xm:sqref>
        </x14:dataValidation>
        <x14:dataValidation type="list" allowBlank="1" showInputMessage="1" showErrorMessage="1" xr:uid="{7C3DAFC7-6842-428C-8A50-2F38704F22E9}">
          <x14:formula1>
            <xm:f>_xlfn.ANCHORARRAY('1_Dropdown_Hilfstabelle'!W3)</xm:f>
          </x14:formula1>
          <xm:sqref>C35:D35</xm:sqref>
        </x14:dataValidation>
        <x14:dataValidation type="list" allowBlank="1" showInputMessage="1" showErrorMessage="1" xr:uid="{D32E982C-AB99-4170-81B2-2B926B9F9874}">
          <x14:formula1>
            <xm:f>_xlfn.ANCHORARRAY('1_Dropdown_Hilfstabelle'!Z3)</xm:f>
          </x14:formula1>
          <xm:sqref>C37:D37</xm:sqref>
        </x14:dataValidation>
        <x14:dataValidation type="list" allowBlank="1" showInputMessage="1" showErrorMessage="1" xr:uid="{2D2D12BD-CDE5-4AD5-9198-DA5FABAB6B76}">
          <x14:formula1>
            <xm:f>_xlfn.ANCHORARRAY('1_Dropdown_Hilfstabelle'!Z3)</xm:f>
          </x14:formula1>
          <xm:sqref>C38:D38</xm:sqref>
        </x14:dataValidation>
        <x14:dataValidation type="list" allowBlank="1" showInputMessage="1" showErrorMessage="1" xr:uid="{211AC4FA-6D78-42F0-A925-4A94A200161D}">
          <x14:formula1>
            <xm:f>_xlfn.ANCHORARRAY('1_Dropdown_Hilfstabelle'!J3)</xm:f>
          </x14:formula1>
          <xm:sqref>A20:B22</xm:sqref>
        </x14:dataValidation>
        <x14:dataValidation type="list" allowBlank="1" showInputMessage="1" showErrorMessage="1" xr:uid="{5B85FFBF-2113-4179-A9E7-218B7503F7FF}">
          <x14:formula1>
            <xm:f>_xlfn.ANCHORARRAY('1_Dropdown_Hilfstabelle'!M3)</xm:f>
          </x14:formula1>
          <xm:sqref>A23:B25</xm:sqref>
        </x14:dataValidation>
        <x14:dataValidation type="list" allowBlank="1" showInputMessage="1" showErrorMessage="1" xr:uid="{DA2D54A2-53D7-458A-B354-23F54B6D7E01}">
          <x14:formula1>
            <xm:f>_xlfn.ANCHORARRAY('1_Dropdown_Hilfstabelle'!P3)</xm:f>
          </x14:formula1>
          <xm:sqref>A26:B28</xm:sqref>
        </x14:dataValidation>
        <x14:dataValidation type="list" allowBlank="1" showInputMessage="1" showErrorMessage="1" xr:uid="{227EF938-B3FC-4BA9-BB9D-48CBC8AD7CCB}">
          <x14:formula1>
            <xm:f>_xlfn.ANCHORARRAY('1_Dropdown_Hilfstabelle'!K3)</xm:f>
          </x14:formula1>
          <xm:sqref>C20:D20</xm:sqref>
        </x14:dataValidation>
        <x14:dataValidation type="list" allowBlank="1" showInputMessage="1" showErrorMessage="1" xr:uid="{3D285FF2-40D3-4455-AAC0-7262B2F724D6}">
          <x14:formula1>
            <xm:f>_xlfn.ANCHORARRAY('1_Dropdown_Hilfstabelle'!K3)</xm:f>
          </x14:formula1>
          <xm:sqref>C21:D21</xm:sqref>
        </x14:dataValidation>
        <x14:dataValidation type="list" allowBlank="1" showInputMessage="1" showErrorMessage="1" xr:uid="{B9815CEF-A0C4-4A66-A7D0-97F4DEBB0630}">
          <x14:formula1>
            <xm:f>_xlfn.ANCHORARRAY('1_Dropdown_Hilfstabelle'!K3)</xm:f>
          </x14:formula1>
          <xm:sqref>C22:D22</xm:sqref>
        </x14:dataValidation>
        <x14:dataValidation type="list" allowBlank="1" showInputMessage="1" showErrorMessage="1" xr:uid="{6C1364D3-FDB5-42B4-8DDE-5B094D20CBD6}">
          <x14:formula1>
            <xm:f>_xlfn.ANCHORARRAY('1_Dropdown_Hilfstabelle'!N3)</xm:f>
          </x14:formula1>
          <xm:sqref>C23:D23</xm:sqref>
        </x14:dataValidation>
        <x14:dataValidation type="list" allowBlank="1" showInputMessage="1" showErrorMessage="1" xr:uid="{58FBA95E-3BBE-4EF1-9A7A-A95160578429}">
          <x14:formula1>
            <xm:f>_xlfn.ANCHORARRAY('1_Dropdown_Hilfstabelle'!N3)</xm:f>
          </x14:formula1>
          <xm:sqref>C24:D24</xm:sqref>
        </x14:dataValidation>
        <x14:dataValidation type="list" allowBlank="1" showInputMessage="1" showErrorMessage="1" xr:uid="{950A7E38-A29B-4001-8446-AF521FB38258}">
          <x14:formula1>
            <xm:f>_xlfn.ANCHORARRAY('1_Dropdown_Hilfstabelle'!N3)</xm:f>
          </x14:formula1>
          <xm:sqref>C25:D25</xm:sqref>
        </x14:dataValidation>
        <x14:dataValidation type="list" allowBlank="1" showInputMessage="1" showErrorMessage="1" xr:uid="{0A80391A-FEC2-4548-A891-C7CD9EC943C6}">
          <x14:formula1>
            <xm:f>_xlfn.ANCHORARRAY('1_Dropdown_Hilfstabelle'!Q3)</xm:f>
          </x14:formula1>
          <xm:sqref>C26:D26</xm:sqref>
        </x14:dataValidation>
        <x14:dataValidation type="list" allowBlank="1" showInputMessage="1" showErrorMessage="1" xr:uid="{7347FFB8-2217-44CA-82F5-757FCE2A16DE}">
          <x14:formula1>
            <xm:f>_xlfn.ANCHORARRAY('1_Dropdown_Hilfstabelle'!Q3)</xm:f>
          </x14:formula1>
          <xm:sqref>C27:D27</xm:sqref>
        </x14:dataValidation>
        <x14:dataValidation type="list" allowBlank="1" showInputMessage="1" showErrorMessage="1" xr:uid="{EC492A06-FFFC-4FC0-83A0-F3FA5EA066DA}">
          <x14:formula1>
            <xm:f>_xlfn.ANCHORARRAY('1_Dropdown_Hilfstabelle'!Q3)</xm:f>
          </x14:formula1>
          <xm:sqref>C28:D28</xm:sqref>
        </x14:dataValidation>
        <x14:dataValidation type="list" allowBlank="1" showInputMessage="1" showErrorMessage="1" xr:uid="{59C10926-B71C-4E20-9A7B-DE61042CBF83}">
          <x14:formula1>
            <xm:f>_xlfn.ANCHORARRAY('1_Dropdown_Hilfstabelle'!E3)</xm:f>
          </x14:formula1>
          <xm:sqref>C13:D13</xm:sqref>
        </x14:dataValidation>
        <x14:dataValidation type="list" allowBlank="1" showInputMessage="1" showErrorMessage="1" xr:uid="{331E19B9-4316-4EFB-BFC3-41C33EAAEC37}">
          <x14:formula1>
            <xm:f>_xlfn.ANCHORARRAY('1_Dropdown_Hilfstabelle'!E3)</xm:f>
          </x14:formula1>
          <xm:sqref>C14:D14</xm:sqref>
        </x14:dataValidation>
        <x14:dataValidation type="list" allowBlank="1" showInputMessage="1" showErrorMessage="1" xr:uid="{C032A51E-FB9D-4154-B163-4C1560C6F817}">
          <x14:formula1>
            <xm:f>_xlfn.ANCHORARRAY('1_Dropdown_Hilfstabelle'!E3)</xm:f>
          </x14:formula1>
          <xm:sqref>C15:D15</xm:sqref>
        </x14:dataValidation>
        <x14:dataValidation type="list" allowBlank="1" showInputMessage="1" showErrorMessage="1" xr:uid="{8B4D6351-6AE4-4626-8845-59A409B70369}">
          <x14:formula1>
            <xm:f>_xlfn.ANCHORARRAY('1_Dropdown_Hilfstabelle'!A3)</xm:f>
          </x14:formula1>
          <xm:sqref>A10:B12</xm:sqref>
        </x14:dataValidation>
        <x14:dataValidation type="list" allowBlank="1" showInputMessage="1" showErrorMessage="1" xr:uid="{2CE5AF62-3FE5-43EB-893E-5E4A0F5F8748}">
          <x14:formula1>
            <xm:f>_xlfn.ANCHORARRAY('1_Dropdown_Hilfstabelle'!B3)</xm:f>
          </x14:formula1>
          <xm:sqref>C10:D10</xm:sqref>
        </x14:dataValidation>
        <x14:dataValidation type="list" allowBlank="1" showInputMessage="1" showErrorMessage="1" xr:uid="{5DABF904-E104-4DDE-A4F2-82D18628CCD9}">
          <x14:formula1>
            <xm:f>_xlfn.ANCHORARRAY('1_Dropdown_Hilfstabelle'!B3)</xm:f>
          </x14:formula1>
          <xm:sqref>C11:D11</xm:sqref>
        </x14:dataValidation>
        <x14:dataValidation type="list" allowBlank="1" showInputMessage="1" showErrorMessage="1" xr:uid="{619A184E-D8B1-461D-BE6E-502282830A17}">
          <x14:formula1>
            <xm:f>_xlfn.ANCHORARRAY('1_Dropdown_Hilfstabelle'!B3)</xm:f>
          </x14:formula1>
          <xm:sqref>C12:D12</xm:sqref>
        </x14:dataValidation>
        <x14:dataValidation type="list" allowBlank="1" showInputMessage="1" showErrorMessage="1" xr:uid="{5CA27A45-4CEB-4757-AAEF-DE3089C1DA00}">
          <x14:formula1>
            <xm:f>_xlfn.ANCHORARRAY('1_Dropdown_Hilfstabelle'!H3)</xm:f>
          </x14:formula1>
          <xm:sqref>C16:D16</xm:sqref>
        </x14:dataValidation>
        <x14:dataValidation type="list" allowBlank="1" showInputMessage="1" showErrorMessage="1" xr:uid="{CEA7DCF0-F1D6-4B34-AF28-FCFAEC52EE6F}">
          <x14:formula1>
            <xm:f>_xlfn.ANCHORARRAY('1_Dropdown_Hilfstabelle'!H3)</xm:f>
          </x14:formula1>
          <xm:sqref>C17:D17</xm:sqref>
        </x14:dataValidation>
        <x14:dataValidation type="list" allowBlank="1" showInputMessage="1" showErrorMessage="1" xr:uid="{8078595F-7153-48CA-9DAA-E712F334E947}">
          <x14:formula1>
            <xm:f>_xlfn.ANCHORARRAY('1_Dropdown_Hilfstabelle'!H3)</xm:f>
          </x14:formula1>
          <xm:sqref>C18:D18</xm:sqref>
        </x14:dataValidation>
        <x14:dataValidation type="list" allowBlank="1" showInputMessage="1" showErrorMessage="1" xr:uid="{BC8F5F12-EB5A-4854-BAF9-6D585D19EA26}">
          <x14:formula1>
            <xm:f>_xlfn.ANCHORARRAY('1_Dropdown_Hilfstabelle'!A3)</xm:f>
          </x14:formula1>
          <xm:sqref>A13:B15</xm:sqref>
        </x14:dataValidation>
        <x14:dataValidation type="list" allowBlank="1" showInputMessage="1" showErrorMessage="1" xr:uid="{214B6F80-6CED-4E73-BA5E-5E6DBDFFFABD}">
          <x14:formula1>
            <xm:f>_xlfn.ANCHORARRAY('1_Dropdown_Hilfstabelle'!A3)</xm:f>
          </x14:formula1>
          <xm:sqref>A16:B18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6968-C725-4D91-9FE9-3DC634D1F99D}">
  <sheetPr>
    <tabColor rgb="FFFFC000"/>
  </sheetPr>
  <dimension ref="A1:D50"/>
  <sheetViews>
    <sheetView showGridLines="0" showRuler="0" view="pageLayout" zoomScaleNormal="70" workbookViewId="0">
      <selection activeCell="B18" sqref="B18"/>
    </sheetView>
  </sheetViews>
  <sheetFormatPr baseColWidth="10" defaultColWidth="11.453125" defaultRowHeight="14.5" x14ac:dyDescent="0.35"/>
  <cols>
    <col min="1" max="1" width="17.26953125" bestFit="1" customWidth="1"/>
    <col min="2" max="2" width="96" customWidth="1"/>
    <col min="3" max="3" width="22.453125" customWidth="1"/>
    <col min="4" max="4" width="113.81640625" customWidth="1"/>
  </cols>
  <sheetData>
    <row r="1" spans="1:4" x14ac:dyDescent="0.35">
      <c r="A1" s="25" t="s">
        <v>0</v>
      </c>
      <c r="B1" s="51">
        <f>IF('0_Deckblatt und Anleitung'!C1="","",'0_Deckblatt und Anleitung'!C1)</f>
        <v>46056</v>
      </c>
      <c r="C1" s="27" t="s">
        <v>1</v>
      </c>
      <c r="D1" s="52" t="str">
        <f>IF('0_Deckblatt und Anleitung'!E1="","",'0_Deckblatt und Anleitung'!E1)</f>
        <v>Technopark Zürich</v>
      </c>
    </row>
    <row r="2" spans="1:4" ht="26" x14ac:dyDescent="0.35">
      <c r="A2" s="24" t="s">
        <v>206</v>
      </c>
      <c r="B2" s="57" t="str">
        <f>IF('0_Deckblatt und Anleitung'!C2="","",'0_Deckblatt und Anleitung'!C2)</f>
        <v>Peter Muster</v>
      </c>
      <c r="C2" s="102" t="s">
        <v>5</v>
      </c>
      <c r="D2" s="53" t="str">
        <f>IF('0_Deckblatt und Anleitung'!E2="","",'0_Deckblatt und Anleitung'!E2)</f>
        <v>Experte Eins</v>
      </c>
    </row>
    <row r="3" spans="1:4" ht="26" x14ac:dyDescent="0.35">
      <c r="A3" s="24" t="s">
        <v>207</v>
      </c>
      <c r="B3" s="57" t="str">
        <f>IF('0_Deckblatt und Anleitung'!C3="","",'0_Deckblatt und Anleitung'!C3)</f>
        <v>Probe Produktion AG</v>
      </c>
      <c r="C3" s="5" t="s">
        <v>9</v>
      </c>
      <c r="D3" s="53" t="str">
        <f>IF('0_Deckblatt und Anleitung'!E3="","",'0_Deckblatt und Anleitung'!E3)</f>
        <v>Expertin Zwei</v>
      </c>
    </row>
    <row r="4" spans="1:4" x14ac:dyDescent="0.35">
      <c r="A4" s="31" t="s">
        <v>11</v>
      </c>
      <c r="B4" s="12">
        <f>IF('0_Deckblatt und Anleitung'!C4="","",'0_Deckblatt und Anleitung'!C4)</f>
        <v>1234</v>
      </c>
      <c r="C4" s="5" t="s">
        <v>12</v>
      </c>
      <c r="D4" s="53">
        <f>IF('0_Deckblatt und Anleitung'!E4="","",'0_Deckblatt und Anleitung'!E4)</f>
        <v>1</v>
      </c>
    </row>
    <row r="5" spans="1:4" ht="15" thickBot="1" x14ac:dyDescent="0.4">
      <c r="A5" s="32" t="s">
        <v>13</v>
      </c>
      <c r="B5" s="247" t="str">
        <f>IF('0_Deckblatt und Anleitung'!C5="","",'0_Deckblatt und Anleitung'!C5)</f>
        <v>Organisation eines Berufserlebnistages</v>
      </c>
      <c r="C5" s="247"/>
      <c r="D5" s="248"/>
    </row>
    <row r="7" spans="1:4" ht="77.900000000000006" customHeight="1" x14ac:dyDescent="0.35">
      <c r="B7" s="249" t="s">
        <v>208</v>
      </c>
      <c r="C7" s="249"/>
      <c r="D7" s="249"/>
    </row>
    <row r="8" spans="1:4" ht="15" thickBot="1" x14ac:dyDescent="0.4"/>
    <row r="9" spans="1:4" s="64" customFormat="1" ht="30.75" customHeight="1" thickTop="1" thickBot="1" x14ac:dyDescent="0.4">
      <c r="A9" s="61" t="s">
        <v>209</v>
      </c>
      <c r="B9" s="62" t="s">
        <v>210</v>
      </c>
      <c r="C9" s="62" t="s">
        <v>211</v>
      </c>
      <c r="D9" s="63" t="s">
        <v>212</v>
      </c>
    </row>
    <row r="10" spans="1:4" ht="18.5" x14ac:dyDescent="0.45">
      <c r="A10" s="250" t="s">
        <v>213</v>
      </c>
      <c r="B10" s="65" t="s">
        <v>214</v>
      </c>
      <c r="C10" s="253"/>
      <c r="D10" s="256"/>
    </row>
    <row r="11" spans="1:4" ht="25.5" customHeight="1" x14ac:dyDescent="0.4">
      <c r="A11" s="251"/>
      <c r="B11" s="66" t="s">
        <v>215</v>
      </c>
      <c r="C11" s="254"/>
      <c r="D11" s="257"/>
    </row>
    <row r="12" spans="1:4" ht="16" x14ac:dyDescent="0.4">
      <c r="A12" s="251"/>
      <c r="B12" s="67" t="s">
        <v>216</v>
      </c>
      <c r="C12" s="255"/>
      <c r="D12" s="258"/>
    </row>
    <row r="13" spans="1:4" ht="18.5" x14ac:dyDescent="0.45">
      <c r="A13" s="251"/>
      <c r="B13" s="68" t="s">
        <v>217</v>
      </c>
      <c r="C13" s="254"/>
      <c r="D13" s="259"/>
    </row>
    <row r="14" spans="1:4" ht="25.5" customHeight="1" x14ac:dyDescent="0.4">
      <c r="A14" s="251"/>
      <c r="B14" s="66" t="s">
        <v>218</v>
      </c>
      <c r="C14" s="254"/>
      <c r="D14" s="260"/>
    </row>
    <row r="15" spans="1:4" ht="48" x14ac:dyDescent="0.4">
      <c r="A15" s="252"/>
      <c r="B15" s="69" t="s">
        <v>219</v>
      </c>
      <c r="C15" s="254"/>
      <c r="D15" s="261"/>
    </row>
    <row r="16" spans="1:4" ht="18.5" x14ac:dyDescent="0.45">
      <c r="A16" s="250" t="s">
        <v>204</v>
      </c>
      <c r="B16" s="70" t="s">
        <v>220</v>
      </c>
      <c r="C16" s="253"/>
      <c r="D16" s="265"/>
    </row>
    <row r="17" spans="1:4" ht="25.5" customHeight="1" x14ac:dyDescent="0.4">
      <c r="A17" s="251"/>
      <c r="B17" s="66" t="s">
        <v>221</v>
      </c>
      <c r="C17" s="254"/>
      <c r="D17" s="260"/>
    </row>
    <row r="18" spans="1:4" ht="35.25" customHeight="1" x14ac:dyDescent="0.4">
      <c r="A18" s="251"/>
      <c r="B18" s="67" t="s">
        <v>222</v>
      </c>
      <c r="C18" s="254"/>
      <c r="D18" s="266"/>
    </row>
    <row r="19" spans="1:4" ht="18.5" x14ac:dyDescent="0.45">
      <c r="A19" s="251"/>
      <c r="B19" s="68" t="s">
        <v>223</v>
      </c>
      <c r="C19" s="262"/>
      <c r="D19" s="259"/>
    </row>
    <row r="20" spans="1:4" ht="25.5" customHeight="1" x14ac:dyDescent="0.4">
      <c r="A20" s="251"/>
      <c r="B20" s="66" t="s">
        <v>224</v>
      </c>
      <c r="C20" s="254"/>
      <c r="D20" s="260"/>
    </row>
    <row r="21" spans="1:4" ht="16" x14ac:dyDescent="0.4">
      <c r="A21" s="252"/>
      <c r="B21" s="69" t="s">
        <v>225</v>
      </c>
      <c r="C21" s="263"/>
      <c r="D21" s="261"/>
    </row>
    <row r="22" spans="1:4" ht="18.5" x14ac:dyDescent="0.45">
      <c r="A22" s="250" t="s">
        <v>205</v>
      </c>
      <c r="B22" s="70" t="s">
        <v>226</v>
      </c>
      <c r="C22" s="253"/>
      <c r="D22" s="265"/>
    </row>
    <row r="23" spans="1:4" ht="25.5" customHeight="1" x14ac:dyDescent="0.4">
      <c r="A23" s="251"/>
      <c r="B23" s="71" t="s">
        <v>227</v>
      </c>
      <c r="C23" s="254"/>
      <c r="D23" s="260"/>
    </row>
    <row r="24" spans="1:4" ht="48" x14ac:dyDescent="0.35">
      <c r="A24" s="251"/>
      <c r="B24" s="72" t="s">
        <v>228</v>
      </c>
      <c r="C24" s="255"/>
      <c r="D24" s="260"/>
    </row>
    <row r="25" spans="1:4" ht="18.5" x14ac:dyDescent="0.45">
      <c r="A25" s="251"/>
      <c r="B25" s="68" t="s">
        <v>229</v>
      </c>
      <c r="C25" s="267"/>
      <c r="D25" s="259"/>
    </row>
    <row r="26" spans="1:4" ht="26.15" customHeight="1" x14ac:dyDescent="0.4">
      <c r="A26" s="251"/>
      <c r="B26" s="73" t="s">
        <v>230</v>
      </c>
      <c r="C26" s="267"/>
      <c r="D26" s="260"/>
    </row>
    <row r="27" spans="1:4" ht="34.5" customHeight="1" x14ac:dyDescent="0.4">
      <c r="A27" s="251"/>
      <c r="B27" s="67" t="s">
        <v>231</v>
      </c>
      <c r="C27" s="267"/>
      <c r="D27" s="266"/>
    </row>
    <row r="28" spans="1:4" ht="18.5" x14ac:dyDescent="0.45">
      <c r="A28" s="251"/>
      <c r="B28" s="68" t="s">
        <v>232</v>
      </c>
      <c r="C28" s="262"/>
      <c r="D28" s="264"/>
    </row>
    <row r="29" spans="1:4" ht="25.5" customHeight="1" x14ac:dyDescent="0.4">
      <c r="A29" s="251"/>
      <c r="B29" s="73" t="s">
        <v>233</v>
      </c>
      <c r="C29" s="254"/>
      <c r="D29" s="260"/>
    </row>
    <row r="30" spans="1:4" ht="49.5" customHeight="1" x14ac:dyDescent="0.4">
      <c r="A30" s="252"/>
      <c r="B30" s="74" t="s">
        <v>234</v>
      </c>
      <c r="C30" s="263"/>
      <c r="D30" s="261"/>
    </row>
    <row r="31" spans="1:4" ht="18" customHeight="1" thickTop="1" x14ac:dyDescent="0.35">
      <c r="A31" s="75"/>
      <c r="B31" s="76" t="s">
        <v>235</v>
      </c>
      <c r="C31" s="77">
        <f>SUM(C10:C30)</f>
        <v>0</v>
      </c>
      <c r="D31" s="75"/>
    </row>
    <row r="32" spans="1:4" ht="18" customHeight="1" thickBot="1" x14ac:dyDescent="0.4">
      <c r="B32" s="78" t="s">
        <v>236</v>
      </c>
      <c r="C32" s="79">
        <f>7*3</f>
        <v>21</v>
      </c>
    </row>
    <row r="33" spans="2:2" ht="15" thickTop="1" x14ac:dyDescent="0.35"/>
    <row r="34" spans="2:2" x14ac:dyDescent="0.35">
      <c r="B34" s="80"/>
    </row>
    <row r="35" spans="2:2" x14ac:dyDescent="0.35">
      <c r="B35" s="81"/>
    </row>
    <row r="37" spans="2:2" x14ac:dyDescent="0.35">
      <c r="B37" s="80"/>
    </row>
    <row r="38" spans="2:2" x14ac:dyDescent="0.35">
      <c r="B38" s="81"/>
    </row>
    <row r="40" spans="2:2" x14ac:dyDescent="0.35">
      <c r="B40" s="80"/>
    </row>
    <row r="41" spans="2:2" x14ac:dyDescent="0.35">
      <c r="B41" s="81"/>
    </row>
    <row r="43" spans="2:2" x14ac:dyDescent="0.35">
      <c r="B43" s="80"/>
    </row>
    <row r="44" spans="2:2" x14ac:dyDescent="0.35">
      <c r="B44" s="81"/>
    </row>
    <row r="46" spans="2:2" x14ac:dyDescent="0.35">
      <c r="B46" s="80"/>
    </row>
    <row r="47" spans="2:2" x14ac:dyDescent="0.35">
      <c r="B47" s="81"/>
    </row>
    <row r="49" spans="2:2" x14ac:dyDescent="0.35">
      <c r="B49" s="80"/>
    </row>
    <row r="50" spans="2:2" x14ac:dyDescent="0.35">
      <c r="B50" s="81"/>
    </row>
  </sheetData>
  <sheetProtection sheet="1" objects="1" scenarios="1"/>
  <protectedRanges>
    <protectedRange sqref="B1:B5 D1:D4" name="Bereich2"/>
  </protectedRanges>
  <mergeCells count="19">
    <mergeCell ref="C28:C30"/>
    <mergeCell ref="D28:D30"/>
    <mergeCell ref="A16:A21"/>
    <mergeCell ref="C16:C18"/>
    <mergeCell ref="D16:D18"/>
    <mergeCell ref="C19:C21"/>
    <mergeCell ref="D19:D21"/>
    <mergeCell ref="A22:A30"/>
    <mergeCell ref="C22:C24"/>
    <mergeCell ref="D22:D24"/>
    <mergeCell ref="C25:C27"/>
    <mergeCell ref="D25:D27"/>
    <mergeCell ref="B5:D5"/>
    <mergeCell ref="B7:D7"/>
    <mergeCell ref="A10:A15"/>
    <mergeCell ref="C10:C12"/>
    <mergeCell ref="D10:D12"/>
    <mergeCell ref="C13:C15"/>
    <mergeCell ref="D13:D15"/>
  </mergeCells>
  <dataValidations count="1">
    <dataValidation type="list" allowBlank="1" showInputMessage="1" showErrorMessage="1" sqref="C10:C30" xr:uid="{179EB065-7A77-445D-819D-8A445D780CE2}">
      <formula1>"0, 1, 2, 3"</formula1>
    </dataValidation>
  </dataValidations>
  <printOptions horizontalCentered="1"/>
  <pageMargins left="0.11811023622047245" right="0.11811023622047245" top="0.98425196850393704" bottom="0.39370078740157483" header="0.31496062992125984" footer="0.11811023622047245"/>
  <pageSetup paperSize="9" scale="55" orientation="landscape" r:id="rId1"/>
  <headerFooter>
    <oddHeader>&amp;C&amp;"Arial,Fett"&amp;10Qualifikationsverfahren Kaufleute EFZ Nahrungsmittelindustrie - betrieblicher Teil
&amp;14
Bewertungsraster - Handlungssimulation</oddHeader>
    <oddFooter>&amp;L&amp;9&amp;A&amp;C&amp;"-,Fett"&amp;9Vertraulich - nur für PEX&amp;R&amp;9Seite &amp;P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3C63C-D023-4870-BBBA-A4DF630B1156}">
  <sheetPr>
    <tabColor theme="7"/>
  </sheetPr>
  <dimension ref="A1:D11"/>
  <sheetViews>
    <sheetView showGridLines="0" showRuler="0" view="pageLayout" zoomScaleNormal="100" zoomScaleSheetLayoutView="120" workbookViewId="0">
      <selection activeCell="A12" sqref="A12"/>
    </sheetView>
  </sheetViews>
  <sheetFormatPr baseColWidth="10" defaultColWidth="10.81640625" defaultRowHeight="14.5" x14ac:dyDescent="0.35"/>
  <cols>
    <col min="1" max="1" width="27.453125" customWidth="1"/>
    <col min="2" max="2" width="23.453125" customWidth="1"/>
    <col min="3" max="3" width="18.26953125" customWidth="1"/>
    <col min="4" max="4" width="29.81640625" customWidth="1"/>
  </cols>
  <sheetData>
    <row r="1" spans="1:4" ht="21" customHeight="1" x14ac:dyDescent="0.35">
      <c r="A1" s="25" t="s">
        <v>0</v>
      </c>
      <c r="B1" s="51">
        <f>IF('0_Deckblatt und Anleitung'!C1="","",'0_Deckblatt und Anleitung'!C1)</f>
        <v>46056</v>
      </c>
      <c r="C1" s="27" t="s">
        <v>1</v>
      </c>
      <c r="D1" s="52" t="str">
        <f>IF('0_Deckblatt und Anleitung'!E1="","",'0_Deckblatt und Anleitung'!E1)</f>
        <v>Technopark Zürich</v>
      </c>
    </row>
    <row r="2" spans="1:4" ht="21" customHeight="1" x14ac:dyDescent="0.35">
      <c r="A2" s="24" t="s">
        <v>3</v>
      </c>
      <c r="B2" s="13" t="str">
        <f>IF('0_Deckblatt und Anleitung'!C2="","",'0_Deckblatt und Anleitung'!C2)</f>
        <v>Peter Muster</v>
      </c>
      <c r="C2" s="102" t="s">
        <v>5</v>
      </c>
      <c r="D2" s="53" t="str">
        <f>IF('0_Deckblatt und Anleitung'!E2="","",'0_Deckblatt und Anleitung'!E2)</f>
        <v>Experte Eins</v>
      </c>
    </row>
    <row r="3" spans="1:4" ht="21" customHeight="1" x14ac:dyDescent="0.35">
      <c r="A3" s="24" t="s">
        <v>30</v>
      </c>
      <c r="B3" s="13" t="str">
        <f>IF('0_Deckblatt und Anleitung'!C3="","",'0_Deckblatt und Anleitung'!C3)</f>
        <v>Probe Produktion AG</v>
      </c>
      <c r="C3" s="5" t="s">
        <v>9</v>
      </c>
      <c r="D3" s="53" t="str">
        <f>IF('0_Deckblatt und Anleitung'!E3="","",'0_Deckblatt und Anleitung'!E3)</f>
        <v>Expertin Zwei</v>
      </c>
    </row>
    <row r="4" spans="1:4" ht="21" customHeight="1" x14ac:dyDescent="0.35">
      <c r="A4" s="23" t="s">
        <v>11</v>
      </c>
      <c r="B4" s="12">
        <f>IF('0_Deckblatt und Anleitung'!C4="","",'0_Deckblatt und Anleitung'!C4)</f>
        <v>1234</v>
      </c>
      <c r="C4" s="5" t="s">
        <v>12</v>
      </c>
      <c r="D4" s="53">
        <f>IF('0_Deckblatt und Anleitung'!E4="","",'0_Deckblatt und Anleitung'!E4)</f>
        <v>1</v>
      </c>
    </row>
    <row r="5" spans="1:4" ht="21" customHeight="1" thickBot="1" x14ac:dyDescent="0.4">
      <c r="A5" s="22" t="s">
        <v>237</v>
      </c>
      <c r="B5" s="268" t="str">
        <f>IF('0_Deckblatt und Anleitung'!C5="","",'0_Deckblatt und Anleitung'!C5)</f>
        <v>Organisation eines Berufserlebnistages</v>
      </c>
      <c r="C5" s="268"/>
      <c r="D5" s="269"/>
    </row>
    <row r="6" spans="1:4" ht="29.5" customHeight="1" thickBot="1" x14ac:dyDescent="0.4">
      <c r="A6" s="82"/>
      <c r="B6" s="82"/>
      <c r="C6" s="82"/>
      <c r="D6" s="82"/>
    </row>
    <row r="7" spans="1:4" ht="19.5" customHeight="1" x14ac:dyDescent="0.35">
      <c r="A7" s="199" t="s">
        <v>31</v>
      </c>
      <c r="B7" s="200"/>
      <c r="C7" s="200"/>
      <c r="D7" s="201"/>
    </row>
    <row r="8" spans="1:4" ht="20.5" customHeight="1" thickBot="1" x14ac:dyDescent="0.4">
      <c r="A8" s="202" t="s">
        <v>238</v>
      </c>
      <c r="B8" s="203"/>
      <c r="C8" s="203"/>
      <c r="D8" s="204"/>
    </row>
    <row r="9" spans="1:4" ht="15" customHeight="1" thickBot="1" x14ac:dyDescent="0.4">
      <c r="A9" s="3"/>
      <c r="B9" s="3"/>
      <c r="C9" s="3"/>
      <c r="D9" s="3"/>
    </row>
    <row r="10" spans="1:4" ht="19.5" customHeight="1" x14ac:dyDescent="0.35">
      <c r="A10" s="205" t="s">
        <v>35</v>
      </c>
      <c r="B10" s="206"/>
      <c r="C10" s="206"/>
      <c r="D10" s="207"/>
    </row>
    <row r="11" spans="1:4" ht="51.65" customHeight="1" thickBot="1" x14ac:dyDescent="0.4">
      <c r="A11" s="270" t="s">
        <v>239</v>
      </c>
      <c r="B11" s="271"/>
      <c r="C11" s="271"/>
      <c r="D11" s="272"/>
    </row>
  </sheetData>
  <sheetProtection sheet="1" objects="1" scenarios="1"/>
  <protectedRanges>
    <protectedRange sqref="B1:B5 D1:D4" name="Bereich2_1_1"/>
  </protectedRanges>
  <mergeCells count="5">
    <mergeCell ref="B5:D5"/>
    <mergeCell ref="A7:D7"/>
    <mergeCell ref="A8:D8"/>
    <mergeCell ref="A10:D10"/>
    <mergeCell ref="A11:D11"/>
  </mergeCells>
  <dataValidations count="1">
    <dataValidation allowBlank="1" showErrorMessage="1" sqref="A7:D11 C6:D6 A1:B6 C1:D4" xr:uid="{92B01444-E7CE-4A10-9D9D-E9D3F436F83F}"/>
  </dataValidations>
  <printOptions horizontalCentered="1"/>
  <pageMargins left="0.31496062992125984" right="0.31496062992125984" top="0.98425196850393704" bottom="0.78740157480314965" header="0.11811023622047245" footer="0.11811023622047245"/>
  <pageSetup paperSize="9" scale="95" orientation="portrait" r:id="rId1"/>
  <headerFooter>
    <oddHeader>&amp;C&amp;"Arial,Fett"&amp;10Qualifikationsverfahren Kaufleute EFZ Nahrungsmittelindustrie - betrieblicher Teil
&amp;14Aufgabenstellung&amp;10 &amp;14Vorbereitung Fachgespräch - kand. Person</oddHeader>
    <oddFooter>&amp;L&amp;A&amp;Ckand. Person&amp;RSeite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75F5C-1B0E-4DF6-AF45-132BD74C942F}">
  <sheetPr>
    <tabColor theme="7"/>
  </sheetPr>
  <dimension ref="A1:M38"/>
  <sheetViews>
    <sheetView showGridLines="0" showRuler="0" view="pageLayout" topLeftCell="A19" zoomScaleNormal="130" workbookViewId="0">
      <selection activeCell="C35" sqref="C35:D35"/>
    </sheetView>
  </sheetViews>
  <sheetFormatPr baseColWidth="10" defaultColWidth="7.453125" defaultRowHeight="14" x14ac:dyDescent="0.3"/>
  <cols>
    <col min="1" max="1" width="27.26953125" style="4" customWidth="1"/>
    <col min="2" max="2" width="28.453125" style="4" customWidth="1"/>
    <col min="3" max="3" width="18.1796875" style="4" customWidth="1"/>
    <col min="4" max="4" width="72.54296875" style="4" customWidth="1"/>
    <col min="5" max="5" width="0.453125" style="4" customWidth="1"/>
    <col min="6" max="16384" width="7.453125" style="4"/>
  </cols>
  <sheetData>
    <row r="1" spans="1:13" customFormat="1" ht="21" customHeight="1" x14ac:dyDescent="0.35">
      <c r="A1" s="25" t="s">
        <v>0</v>
      </c>
      <c r="B1" s="51">
        <f>IF('0_Deckblatt und Anleitung'!C1="","",'0_Deckblatt und Anleitung'!C1)</f>
        <v>46056</v>
      </c>
      <c r="C1" s="27" t="s">
        <v>1</v>
      </c>
      <c r="D1" s="52" t="str">
        <f>IF('0_Deckblatt und Anleitung'!E1="","",'0_Deckblatt und Anleitung'!E1)</f>
        <v>Technopark Zürich</v>
      </c>
    </row>
    <row r="2" spans="1:13" customFormat="1" ht="21" customHeight="1" x14ac:dyDescent="0.35">
      <c r="A2" s="24" t="s">
        <v>3</v>
      </c>
      <c r="B2" s="13" t="str">
        <f>IF('0_Deckblatt und Anleitung'!C2="","",'0_Deckblatt und Anleitung'!C2)</f>
        <v>Peter Muster</v>
      </c>
      <c r="C2" s="102" t="s">
        <v>5</v>
      </c>
      <c r="D2" s="53" t="str">
        <f>IF('0_Deckblatt und Anleitung'!E2="","",'0_Deckblatt und Anleitung'!E2)</f>
        <v>Experte Eins</v>
      </c>
    </row>
    <row r="3" spans="1:13" customFormat="1" ht="21" customHeight="1" x14ac:dyDescent="0.35">
      <c r="A3" s="24" t="s">
        <v>30</v>
      </c>
      <c r="B3" s="12" t="str">
        <f>IF('0_Deckblatt und Anleitung'!C3="","",'0_Deckblatt und Anleitung'!C3)</f>
        <v>Probe Produktion AG</v>
      </c>
      <c r="C3" s="5" t="s">
        <v>9</v>
      </c>
      <c r="D3" s="53" t="str">
        <f>IF('0_Deckblatt und Anleitung'!E3="","",'0_Deckblatt und Anleitung'!E3)</f>
        <v>Expertin Zwei</v>
      </c>
    </row>
    <row r="4" spans="1:13" customFormat="1" ht="21" customHeight="1" x14ac:dyDescent="0.35">
      <c r="A4" s="23" t="s">
        <v>11</v>
      </c>
      <c r="B4" s="12">
        <f>IF('0_Deckblatt und Anleitung'!C4="","",'0_Deckblatt und Anleitung'!C4)</f>
        <v>1234</v>
      </c>
      <c r="C4" s="5" t="s">
        <v>12</v>
      </c>
      <c r="D4" s="55">
        <f>IF('0_Deckblatt und Anleitung'!E4="","",'0_Deckblatt und Anleitung'!E4)</f>
        <v>1</v>
      </c>
    </row>
    <row r="5" spans="1:13" customFormat="1" ht="21" customHeight="1" thickBot="1" x14ac:dyDescent="0.4">
      <c r="A5" s="22" t="s">
        <v>13</v>
      </c>
      <c r="B5" s="236" t="str">
        <f>IF('0_Deckblatt und Anleitung'!C5="","",'0_Deckblatt und Anleitung'!C5)</f>
        <v>Organisation eines Berufserlebnistages</v>
      </c>
      <c r="C5" s="237"/>
      <c r="D5" s="238"/>
    </row>
    <row r="6" spans="1:13" customFormat="1" ht="28.5" customHeight="1" thickBot="1" x14ac:dyDescent="0.4">
      <c r="A6" s="9"/>
      <c r="B6" s="14"/>
      <c r="C6" s="15"/>
      <c r="D6" s="6"/>
    </row>
    <row r="7" spans="1:13" ht="19.5" customHeight="1" x14ac:dyDescent="0.35">
      <c r="A7" s="60" t="s">
        <v>199</v>
      </c>
      <c r="B7" s="56"/>
      <c r="C7" s="59" t="s">
        <v>200</v>
      </c>
      <c r="D7" s="54"/>
      <c r="E7" s="8"/>
      <c r="F7" s="8"/>
      <c r="G7"/>
      <c r="H7"/>
      <c r="I7"/>
    </row>
    <row r="8" spans="1:13" customFormat="1" ht="28.5" customHeight="1" thickBot="1" x14ac:dyDescent="0.4">
      <c r="A8" s="244" t="s">
        <v>201</v>
      </c>
      <c r="B8" s="245"/>
      <c r="C8" s="245" t="s">
        <v>202</v>
      </c>
      <c r="D8" s="246"/>
      <c r="E8" s="15"/>
      <c r="F8" s="6"/>
    </row>
    <row r="9" spans="1:13" customFormat="1" ht="15.75" customHeight="1" x14ac:dyDescent="0.35">
      <c r="A9" s="230" t="s">
        <v>203</v>
      </c>
      <c r="B9" s="231"/>
      <c r="C9" s="231"/>
      <c r="D9" s="232"/>
      <c r="E9" s="15"/>
      <c r="F9" s="6"/>
    </row>
    <row r="10" spans="1:13" s="17" customFormat="1" ht="22.9" customHeight="1" x14ac:dyDescent="0.25">
      <c r="A10" s="239" t="s">
        <v>240</v>
      </c>
      <c r="B10" s="240"/>
      <c r="C10" s="275" t="s">
        <v>47</v>
      </c>
      <c r="D10" s="276"/>
      <c r="E10" s="16"/>
      <c r="F10" s="16"/>
      <c r="G10" s="16"/>
      <c r="H10" s="16"/>
      <c r="I10" s="16"/>
      <c r="J10" s="16"/>
      <c r="K10" s="16"/>
      <c r="L10" s="16"/>
      <c r="M10" s="16"/>
    </row>
    <row r="11" spans="1:13" s="17" customFormat="1" ht="22.9" customHeight="1" x14ac:dyDescent="0.25">
      <c r="A11" s="224"/>
      <c r="B11" s="225"/>
      <c r="C11" s="273"/>
      <c r="D11" s="274"/>
      <c r="E11" s="16"/>
      <c r="F11" s="16"/>
      <c r="G11" s="16"/>
      <c r="H11" s="16"/>
      <c r="I11" s="16"/>
      <c r="J11" s="16"/>
      <c r="K11" s="16"/>
      <c r="L11" s="16"/>
      <c r="M11" s="16"/>
    </row>
    <row r="12" spans="1:13" s="17" customFormat="1" ht="22.9" customHeight="1" x14ac:dyDescent="0.25">
      <c r="A12" s="224"/>
      <c r="B12" s="225"/>
      <c r="C12" s="273"/>
      <c r="D12" s="274"/>
      <c r="E12" s="16"/>
      <c r="F12" s="16"/>
      <c r="G12" s="16"/>
      <c r="H12" s="16"/>
      <c r="I12" s="16"/>
      <c r="J12" s="16"/>
      <c r="K12" s="16"/>
      <c r="L12" s="16"/>
      <c r="M12" s="16"/>
    </row>
    <row r="13" spans="1:13" s="17" customFormat="1" ht="22.9" customHeight="1" x14ac:dyDescent="0.25">
      <c r="A13" s="224" t="s">
        <v>241</v>
      </c>
      <c r="B13" s="225"/>
      <c r="C13" s="273" t="s">
        <v>75</v>
      </c>
      <c r="D13" s="274"/>
      <c r="E13" s="16"/>
      <c r="F13" s="16"/>
      <c r="G13" s="16"/>
      <c r="H13" s="16"/>
      <c r="I13" s="16"/>
      <c r="J13" s="16"/>
      <c r="K13" s="16"/>
      <c r="L13" s="16"/>
      <c r="M13" s="16"/>
    </row>
    <row r="14" spans="1:13" s="17" customFormat="1" ht="22.9" customHeight="1" x14ac:dyDescent="0.25">
      <c r="A14" s="224"/>
      <c r="B14" s="225"/>
      <c r="C14" s="273"/>
      <c r="D14" s="274"/>
      <c r="E14" s="16"/>
      <c r="F14" s="16"/>
      <c r="G14" s="16"/>
      <c r="H14" s="16"/>
      <c r="I14" s="16"/>
      <c r="J14" s="16"/>
      <c r="K14" s="16"/>
      <c r="L14" s="16"/>
      <c r="M14" s="16"/>
    </row>
    <row r="15" spans="1:13" s="17" customFormat="1" ht="22.9" customHeight="1" x14ac:dyDescent="0.25">
      <c r="A15" s="224"/>
      <c r="B15" s="225"/>
      <c r="C15" s="273"/>
      <c r="D15" s="274"/>
      <c r="E15" s="16"/>
      <c r="F15" s="16"/>
      <c r="G15" s="16"/>
      <c r="H15" s="16"/>
      <c r="I15" s="16"/>
      <c r="J15" s="16"/>
      <c r="K15" s="16"/>
      <c r="L15" s="16"/>
      <c r="M15" s="16"/>
    </row>
    <row r="16" spans="1:13" s="16" customFormat="1" ht="22.9" customHeight="1" x14ac:dyDescent="0.25">
      <c r="A16" s="224"/>
      <c r="B16" s="225"/>
      <c r="C16" s="273"/>
      <c r="D16" s="274"/>
    </row>
    <row r="17" spans="1:13" s="17" customFormat="1" ht="22.9" customHeight="1" x14ac:dyDescent="0.25">
      <c r="A17" s="224"/>
      <c r="B17" s="225"/>
      <c r="C17" s="273"/>
      <c r="D17" s="274"/>
      <c r="E17" s="16"/>
      <c r="F17" s="16"/>
      <c r="G17" s="16"/>
      <c r="H17" s="16"/>
      <c r="I17" s="16"/>
      <c r="J17" s="16"/>
      <c r="K17" s="16"/>
      <c r="L17" s="16"/>
      <c r="M17" s="16"/>
    </row>
    <row r="18" spans="1:13" s="17" customFormat="1" ht="22.9" customHeight="1" thickBot="1" x14ac:dyDescent="0.3">
      <c r="A18" s="224"/>
      <c r="B18" s="225"/>
      <c r="C18" s="273"/>
      <c r="D18" s="274"/>
      <c r="E18" s="16"/>
      <c r="F18" s="16"/>
      <c r="G18" s="16"/>
      <c r="H18" s="16"/>
      <c r="I18" s="16"/>
      <c r="J18" s="16"/>
      <c r="K18" s="16"/>
      <c r="L18" s="16"/>
      <c r="M18" s="16"/>
    </row>
    <row r="19" spans="1:13" customFormat="1" ht="15.75" customHeight="1" x14ac:dyDescent="0.35">
      <c r="A19" s="230" t="s">
        <v>242</v>
      </c>
      <c r="B19" s="231"/>
      <c r="C19" s="231"/>
      <c r="D19" s="232"/>
      <c r="E19" s="15"/>
      <c r="F19" s="6"/>
    </row>
    <row r="20" spans="1:13" ht="22.9" customHeight="1" x14ac:dyDescent="0.3">
      <c r="A20" s="224" t="s">
        <v>243</v>
      </c>
      <c r="B20" s="225"/>
      <c r="C20" s="225" t="s">
        <v>244</v>
      </c>
      <c r="D20" s="228"/>
    </row>
    <row r="21" spans="1:13" ht="22.9" customHeight="1" x14ac:dyDescent="0.3">
      <c r="A21" s="224"/>
      <c r="B21" s="225"/>
      <c r="C21" s="225"/>
      <c r="D21" s="228"/>
    </row>
    <row r="22" spans="1:13" ht="22.9" customHeight="1" x14ac:dyDescent="0.3">
      <c r="A22" s="224"/>
      <c r="B22" s="225"/>
      <c r="C22" s="225"/>
      <c r="D22" s="228"/>
    </row>
    <row r="23" spans="1:13" ht="22.9" customHeight="1" x14ac:dyDescent="0.3">
      <c r="A23" s="224" t="s">
        <v>245</v>
      </c>
      <c r="B23" s="225"/>
      <c r="C23" s="225" t="s">
        <v>246</v>
      </c>
      <c r="D23" s="228"/>
    </row>
    <row r="24" spans="1:13" ht="22.9" customHeight="1" x14ac:dyDescent="0.3">
      <c r="A24" s="224"/>
      <c r="B24" s="225"/>
      <c r="C24" s="225"/>
      <c r="D24" s="228"/>
    </row>
    <row r="25" spans="1:13" ht="22.9" customHeight="1" x14ac:dyDescent="0.3">
      <c r="A25" s="224"/>
      <c r="B25" s="225"/>
      <c r="C25" s="225"/>
      <c r="D25" s="228"/>
    </row>
    <row r="26" spans="1:13" ht="22.9" customHeight="1" x14ac:dyDescent="0.3">
      <c r="A26" s="224"/>
      <c r="B26" s="225"/>
      <c r="C26" s="225"/>
      <c r="D26" s="228"/>
    </row>
    <row r="27" spans="1:13" ht="22.9" customHeight="1" x14ac:dyDescent="0.3">
      <c r="A27" s="224"/>
      <c r="B27" s="225"/>
      <c r="C27" s="225"/>
      <c r="D27" s="228"/>
    </row>
    <row r="28" spans="1:13" ht="22.9" customHeight="1" thickBot="1" x14ac:dyDescent="0.35">
      <c r="A28" s="224"/>
      <c r="B28" s="225"/>
      <c r="C28" s="225"/>
      <c r="D28" s="228"/>
    </row>
    <row r="29" spans="1:13" customFormat="1" ht="15.75" customHeight="1" x14ac:dyDescent="0.35">
      <c r="A29" s="230" t="s">
        <v>204</v>
      </c>
      <c r="B29" s="231"/>
      <c r="C29" s="231"/>
      <c r="D29" s="232"/>
      <c r="E29" s="15"/>
      <c r="F29" s="6"/>
    </row>
    <row r="30" spans="1:13" ht="22.9" customHeight="1" x14ac:dyDescent="0.3">
      <c r="A30" s="224" t="s">
        <v>247</v>
      </c>
      <c r="B30" s="225"/>
      <c r="C30" s="225" t="s">
        <v>156</v>
      </c>
      <c r="D30" s="228"/>
    </row>
    <row r="31" spans="1:13" ht="22.9" customHeight="1" x14ac:dyDescent="0.3">
      <c r="A31" s="224"/>
      <c r="B31" s="225"/>
      <c r="C31" s="225"/>
      <c r="D31" s="228"/>
    </row>
    <row r="32" spans="1:13" ht="22.9" customHeight="1" x14ac:dyDescent="0.3">
      <c r="A32" s="224"/>
      <c r="B32" s="225"/>
      <c r="C32" s="225"/>
      <c r="D32" s="228"/>
    </row>
    <row r="33" spans="1:4" ht="22.9" customHeight="1" x14ac:dyDescent="0.3">
      <c r="A33" s="224" t="s">
        <v>248</v>
      </c>
      <c r="B33" s="225"/>
      <c r="C33" s="225" t="s">
        <v>185</v>
      </c>
      <c r="D33" s="228"/>
    </row>
    <row r="34" spans="1:4" ht="22.9" customHeight="1" x14ac:dyDescent="0.3">
      <c r="A34" s="224"/>
      <c r="B34" s="225"/>
      <c r="C34" s="225"/>
      <c r="D34" s="228"/>
    </row>
    <row r="35" spans="1:4" ht="22.9" customHeight="1" x14ac:dyDescent="0.3">
      <c r="A35" s="224"/>
      <c r="B35" s="225"/>
      <c r="C35" s="225"/>
      <c r="D35" s="228"/>
    </row>
    <row r="36" spans="1:4" ht="22.9" customHeight="1" x14ac:dyDescent="0.3">
      <c r="A36" s="224"/>
      <c r="B36" s="225"/>
      <c r="C36" s="225"/>
      <c r="D36" s="228"/>
    </row>
    <row r="37" spans="1:4" ht="22.9" customHeight="1" x14ac:dyDescent="0.3">
      <c r="A37" s="224"/>
      <c r="B37" s="225"/>
      <c r="C37" s="225"/>
      <c r="D37" s="228"/>
    </row>
    <row r="38" spans="1:4" ht="22.9" customHeight="1" thickBot="1" x14ac:dyDescent="0.35">
      <c r="A38" s="226"/>
      <c r="B38" s="227"/>
      <c r="C38" s="227"/>
      <c r="D38" s="229"/>
    </row>
  </sheetData>
  <sheetProtection sheet="1" formatRows="0" selectLockedCells="1"/>
  <protectedRanges>
    <protectedRange sqref="B10:B12 D10 B14 D14" name="Bereich2_1_1_4"/>
    <protectedRange sqref="B1:B6 D1:D4 B8:B9 D8:D9 B19 D19 B29 D29" name="Bereich2_1_1_3"/>
  </protectedRanges>
  <mergeCells count="42">
    <mergeCell ref="A29:D29"/>
    <mergeCell ref="B5:D5"/>
    <mergeCell ref="A8:B8"/>
    <mergeCell ref="C8:D8"/>
    <mergeCell ref="A10:B12"/>
    <mergeCell ref="A13:B15"/>
    <mergeCell ref="C10:D10"/>
    <mergeCell ref="C11:D11"/>
    <mergeCell ref="C12:D12"/>
    <mergeCell ref="A9:D9"/>
    <mergeCell ref="A16:B18"/>
    <mergeCell ref="C16:D16"/>
    <mergeCell ref="C17:D17"/>
    <mergeCell ref="C18:D18"/>
    <mergeCell ref="C13:D13"/>
    <mergeCell ref="C14:D14"/>
    <mergeCell ref="C15:D15"/>
    <mergeCell ref="A20:B22"/>
    <mergeCell ref="C20:D20"/>
    <mergeCell ref="C21:D21"/>
    <mergeCell ref="C22:D22"/>
    <mergeCell ref="A19:D19"/>
    <mergeCell ref="A23:B25"/>
    <mergeCell ref="C23:D23"/>
    <mergeCell ref="C24:D24"/>
    <mergeCell ref="C25:D25"/>
    <mergeCell ref="A26:B28"/>
    <mergeCell ref="C26:D26"/>
    <mergeCell ref="C27:D27"/>
    <mergeCell ref="C28:D28"/>
    <mergeCell ref="A36:B38"/>
    <mergeCell ref="C36:D36"/>
    <mergeCell ref="C37:D37"/>
    <mergeCell ref="C38:D38"/>
    <mergeCell ref="A30:B32"/>
    <mergeCell ref="C30:D30"/>
    <mergeCell ref="C31:D31"/>
    <mergeCell ref="C32:D32"/>
    <mergeCell ref="A33:B35"/>
    <mergeCell ref="C33:D33"/>
    <mergeCell ref="C34:D34"/>
    <mergeCell ref="C35:D35"/>
  </mergeCells>
  <dataValidations count="1">
    <dataValidation allowBlank="1" showErrorMessage="1" prompt="Geben Sie einen kurzen, prägnanten Titel" sqref="A29 A5:A6 F8:F9 A8:A9 D6 C8 F19 A19 F29" xr:uid="{8E605F10-6550-4047-A07D-2266E314C50B}"/>
  </dataValidations>
  <printOptions horizontalCentered="1"/>
  <pageMargins left="0.31496062992125984" right="0.31496062992125984" top="0.98425196850393704" bottom="0.59055118110236227" header="0.11811023622047245" footer="0.11811023622047245"/>
  <pageSetup paperSize="9" scale="95" fitToWidth="0" fitToHeight="0" orientation="landscape" r:id="rId1"/>
  <headerFooter>
    <oddHeader>&amp;C&amp;"Arial,Fett"&amp;10Qualifikationsverfahren Kaufleute EFZ Nahrungsmittelindustrie - betrieblicher Teil
&amp;14Fachgespräch - Leistungsziele</oddHeader>
    <oddFooter>&amp;L&amp;A&amp;C&amp;"-,Fett" Vertraulich - nur für PEX&amp;RSeite &amp;P / &amp;N</oddFooter>
  </headerFooter>
  <rowBreaks count="1" manualBreakCount="1">
    <brk id="18" max="16383" man="1"/>
  </rowBreaks>
  <extLst>
    <ext xmlns:x14="http://schemas.microsoft.com/office/spreadsheetml/2009/9/main" uri="{CCE6A557-97BC-4b89-ADB6-D9C93CAAB3DF}">
      <x14:dataValidations xmlns:xm="http://schemas.microsoft.com/office/excel/2006/main" count="36">
        <x14:dataValidation type="list" allowBlank="1" showInputMessage="1" showErrorMessage="1" xr:uid="{0279F130-DF15-43B9-B789-495842CD82FD}">
          <x14:formula1>
            <xm:f>_xlfn.ANCHORARRAY('2_Dropdown_Hilfstabelle'!Z3)</xm:f>
          </x14:formula1>
          <xm:sqref>C38:D38</xm:sqref>
        </x14:dataValidation>
        <x14:dataValidation type="list" allowBlank="1" showInputMessage="1" showErrorMessage="1" xr:uid="{27CC4795-C4FF-412C-823B-EAB9AF0B4EF2}">
          <x14:formula1>
            <xm:f>_xlfn.ANCHORARRAY('2_Dropdown_Hilfstabelle'!Z3)</xm:f>
          </x14:formula1>
          <xm:sqref>C37:D37</xm:sqref>
        </x14:dataValidation>
        <x14:dataValidation type="list" allowBlank="1" showInputMessage="1" showErrorMessage="1" xr:uid="{4FDC50E2-94E8-427D-B389-8CF73BEEB2BA}">
          <x14:formula1>
            <xm:f>_xlfn.ANCHORARRAY('2_Dropdown_Hilfstabelle'!W3)</xm:f>
          </x14:formula1>
          <xm:sqref>C35:D35</xm:sqref>
        </x14:dataValidation>
        <x14:dataValidation type="list" allowBlank="1" showInputMessage="1" showErrorMessage="1" xr:uid="{CBFF8EA4-D687-4336-89C5-27F3999F2603}">
          <x14:formula1>
            <xm:f>_xlfn.ANCHORARRAY('2_Dropdown_Hilfstabelle'!W3)</xm:f>
          </x14:formula1>
          <xm:sqref>C34:D34</xm:sqref>
        </x14:dataValidation>
        <x14:dataValidation type="list" allowBlank="1" showInputMessage="1" showErrorMessage="1" xr:uid="{2146BD1F-D4C0-4D6F-9ED2-F218065C6BCF}">
          <x14:formula1>
            <xm:f>_xlfn.ANCHORARRAY('2_Dropdown_Hilfstabelle'!W3)</xm:f>
          </x14:formula1>
          <xm:sqref>C33:D33</xm:sqref>
        </x14:dataValidation>
        <x14:dataValidation type="list" allowBlank="1" showInputMessage="1" showErrorMessage="1" xr:uid="{BD1E35D6-F084-401B-A460-9BF45332E5AF}">
          <x14:formula1>
            <xm:f>_xlfn.ANCHORARRAY('2_Dropdown_Hilfstabelle'!T3)</xm:f>
          </x14:formula1>
          <xm:sqref>C32:D32</xm:sqref>
        </x14:dataValidation>
        <x14:dataValidation type="list" allowBlank="1" showInputMessage="1" showErrorMessage="1" xr:uid="{9C79BCBE-5AFB-448B-94FB-77609B0044C2}">
          <x14:formula1>
            <xm:f>_xlfn.ANCHORARRAY('2_Dropdown_Hilfstabelle'!T3)</xm:f>
          </x14:formula1>
          <xm:sqref>C31:D31</xm:sqref>
        </x14:dataValidation>
        <x14:dataValidation type="list" allowBlank="1" showInputMessage="1" showErrorMessage="1" xr:uid="{420FE846-1D1B-4E5E-A09C-84234C67395B}">
          <x14:formula1>
            <xm:f>_xlfn.ANCHORARRAY('2_Dropdown_Hilfstabelle'!T3)</xm:f>
          </x14:formula1>
          <xm:sqref>C30:D30</xm:sqref>
        </x14:dataValidation>
        <x14:dataValidation type="list" allowBlank="1" showInputMessage="1" showErrorMessage="1" xr:uid="{6B58E6CF-A391-484A-BB94-C63828BBEE9B}">
          <x14:formula1>
            <xm:f>_xlfn.ANCHORARRAY('2_Dropdown_Hilfstabelle'!V3)</xm:f>
          </x14:formula1>
          <xm:sqref>A33:B35</xm:sqref>
        </x14:dataValidation>
        <x14:dataValidation type="list" allowBlank="1" showInputMessage="1" showErrorMessage="1" xr:uid="{030F9F58-381A-4927-B60F-8CD97EFFB7C3}">
          <x14:formula1>
            <xm:f>_xlfn.ANCHORARRAY('2_Dropdown_Hilfstabelle'!Y3)</xm:f>
          </x14:formula1>
          <xm:sqref>A36:B38</xm:sqref>
        </x14:dataValidation>
        <x14:dataValidation type="list" allowBlank="1" showInputMessage="1" showErrorMessage="1" xr:uid="{507018D7-4CE0-45DC-8F9C-110A26D14F78}">
          <x14:formula1>
            <xm:f>_xlfn.ANCHORARRAY('2_Dropdown_Hilfstabelle'!S3)</xm:f>
          </x14:formula1>
          <xm:sqref>A30:B32</xm:sqref>
        </x14:dataValidation>
        <x14:dataValidation type="list" allowBlank="1" showInputMessage="1" showErrorMessage="1" xr:uid="{2C74443C-53BB-4EE9-8198-0E7A76AF2790}">
          <x14:formula1>
            <xm:f>_xlfn.ANCHORARRAY('2_Dropdown_Hilfstabelle'!Z3)</xm:f>
          </x14:formula1>
          <xm:sqref>C36:D36</xm:sqref>
        </x14:dataValidation>
        <x14:dataValidation type="list" allowBlank="1" showInputMessage="1" showErrorMessage="1" xr:uid="{16F26847-8BE7-4FE9-ACF0-0CC8AFF1C0A0}">
          <x14:formula1>
            <xm:f>_xlfn.ANCHORARRAY('2_Dropdown_Hilfstabelle'!Q3)</xm:f>
          </x14:formula1>
          <xm:sqref>C28:D28</xm:sqref>
        </x14:dataValidation>
        <x14:dataValidation type="list" allowBlank="1" showInputMessage="1" showErrorMessage="1" xr:uid="{44411158-9F87-4D16-A40B-F53C1E2687D7}">
          <x14:formula1>
            <xm:f>_xlfn.ANCHORARRAY('2_Dropdown_Hilfstabelle'!Q3)</xm:f>
          </x14:formula1>
          <xm:sqref>C27:D27</xm:sqref>
        </x14:dataValidation>
        <x14:dataValidation type="list" allowBlank="1" showInputMessage="1" showErrorMessage="1" xr:uid="{E7CAE5A9-889A-4830-82CD-CBBD9F611336}">
          <x14:formula1>
            <xm:f>_xlfn.ANCHORARRAY('2_Dropdown_Hilfstabelle'!Q3)</xm:f>
          </x14:formula1>
          <xm:sqref>C26:D26</xm:sqref>
        </x14:dataValidation>
        <x14:dataValidation type="list" allowBlank="1" showInputMessage="1" showErrorMessage="1" xr:uid="{1F446DD7-1AF9-4D99-8D6F-FB09EA6D7384}">
          <x14:formula1>
            <xm:f>_xlfn.ANCHORARRAY('2_Dropdown_Hilfstabelle'!N3)</xm:f>
          </x14:formula1>
          <xm:sqref>C25:D25</xm:sqref>
        </x14:dataValidation>
        <x14:dataValidation type="list" allowBlank="1" showInputMessage="1" showErrorMessage="1" xr:uid="{A52B9E64-9D94-40CB-8D30-288F1113F161}">
          <x14:formula1>
            <xm:f>_xlfn.ANCHORARRAY('2_Dropdown_Hilfstabelle'!N3)</xm:f>
          </x14:formula1>
          <xm:sqref>C24:D24</xm:sqref>
        </x14:dataValidation>
        <x14:dataValidation type="list" allowBlank="1" showInputMessage="1" showErrorMessage="1" xr:uid="{524E1FB9-2298-411B-B506-AA43DAC0A676}">
          <x14:formula1>
            <xm:f>_xlfn.ANCHORARRAY('2_Dropdown_Hilfstabelle'!N3)</xm:f>
          </x14:formula1>
          <xm:sqref>C23:D23</xm:sqref>
        </x14:dataValidation>
        <x14:dataValidation type="list" allowBlank="1" showInputMessage="1" showErrorMessage="1" xr:uid="{209A2503-B6E3-4F30-9E4C-3D09AC4DB238}">
          <x14:formula1>
            <xm:f>_xlfn.ANCHORARRAY('2_Dropdown_Hilfstabelle'!K3)</xm:f>
          </x14:formula1>
          <xm:sqref>C22:D22</xm:sqref>
        </x14:dataValidation>
        <x14:dataValidation type="list" allowBlank="1" showInputMessage="1" showErrorMessage="1" xr:uid="{7E740B1C-401E-41BB-995C-6C29995AB5C3}">
          <x14:formula1>
            <xm:f>_xlfn.ANCHORARRAY('2_Dropdown_Hilfstabelle'!K3)</xm:f>
          </x14:formula1>
          <xm:sqref>C21:D21</xm:sqref>
        </x14:dataValidation>
        <x14:dataValidation type="list" allowBlank="1" showInputMessage="1" showErrorMessage="1" xr:uid="{07322579-8EEA-41E4-9DBA-14F892313CA4}">
          <x14:formula1>
            <xm:f>_xlfn.ANCHORARRAY('2_Dropdown_Hilfstabelle'!K3)</xm:f>
          </x14:formula1>
          <xm:sqref>C20:D20</xm:sqref>
        </x14:dataValidation>
        <x14:dataValidation type="list" allowBlank="1" showInputMessage="1" showErrorMessage="1" xr:uid="{0DA3818C-99BB-4FAE-B43D-70CB5F1464B4}">
          <x14:formula1>
            <xm:f>_xlfn.ANCHORARRAY('2_Dropdown_Hilfstabelle'!P3)</xm:f>
          </x14:formula1>
          <xm:sqref>A26:B28</xm:sqref>
        </x14:dataValidation>
        <x14:dataValidation type="list" allowBlank="1" showInputMessage="1" showErrorMessage="1" xr:uid="{DFC85E84-F930-48B9-A191-9B5342D25FDF}">
          <x14:formula1>
            <xm:f>_xlfn.ANCHORARRAY('2_Dropdown_Hilfstabelle'!M3)</xm:f>
          </x14:formula1>
          <xm:sqref>A23:B25</xm:sqref>
        </x14:dataValidation>
        <x14:dataValidation type="list" allowBlank="1" showInputMessage="1" showErrorMessage="1" xr:uid="{0F4361FC-BFB9-41E8-894A-C141121204B6}">
          <x14:formula1>
            <xm:f>_xlfn.ANCHORARRAY('2_Dropdown_Hilfstabelle'!J3)</xm:f>
          </x14:formula1>
          <xm:sqref>A20:B22</xm:sqref>
        </x14:dataValidation>
        <x14:dataValidation type="list" allowBlank="1" showInputMessage="1" showErrorMessage="1" xr:uid="{4D6EBDF1-15FD-4CE6-8F52-F360092001AA}">
          <x14:formula1>
            <xm:f>_xlfn.ANCHORARRAY('2_Dropdown_Hilfstabelle'!A3)</xm:f>
          </x14:formula1>
          <xm:sqref>A16:B18</xm:sqref>
        </x14:dataValidation>
        <x14:dataValidation type="list" allowBlank="1" showInputMessage="1" showErrorMessage="1" xr:uid="{666DBEB8-60EE-4104-894B-C2972A0862FE}">
          <x14:formula1>
            <xm:f>_xlfn.ANCHORARRAY('2_Dropdown_Hilfstabelle'!A3)</xm:f>
          </x14:formula1>
          <xm:sqref>A13:B15</xm:sqref>
        </x14:dataValidation>
        <x14:dataValidation type="list" allowBlank="1" showInputMessage="1" showErrorMessage="1" xr:uid="{138C4283-8A3A-42A9-B23E-1D5AE08B3F5C}">
          <x14:formula1>
            <xm:f>_xlfn.ANCHORARRAY('2_Dropdown_Hilfstabelle'!H3)</xm:f>
          </x14:formula1>
          <xm:sqref>C18:D18</xm:sqref>
        </x14:dataValidation>
        <x14:dataValidation type="list" allowBlank="1" showInputMessage="1" showErrorMessage="1" xr:uid="{FD343B14-724F-403C-90C6-EA46DDE8F55B}">
          <x14:formula1>
            <xm:f>_xlfn.ANCHORARRAY('2_Dropdown_Hilfstabelle'!H3)</xm:f>
          </x14:formula1>
          <xm:sqref>C17:D17</xm:sqref>
        </x14:dataValidation>
        <x14:dataValidation type="list" allowBlank="1" showInputMessage="1" showErrorMessage="1" xr:uid="{6FCEC96F-68F4-443E-8B8F-F1F46A4CC731}">
          <x14:formula1>
            <xm:f>_xlfn.ANCHORARRAY('2_Dropdown_Hilfstabelle'!H3)</xm:f>
          </x14:formula1>
          <xm:sqref>C16:D16</xm:sqref>
        </x14:dataValidation>
        <x14:dataValidation type="list" allowBlank="1" showInputMessage="1" showErrorMessage="1" xr:uid="{C9D74437-379C-4BD1-AC5D-CE3E2A35D1D0}">
          <x14:formula1>
            <xm:f>_xlfn.ANCHORARRAY('2_Dropdown_Hilfstabelle'!B3)</xm:f>
          </x14:formula1>
          <xm:sqref>C12:D12</xm:sqref>
        </x14:dataValidation>
        <x14:dataValidation type="list" allowBlank="1" showInputMessage="1" showErrorMessage="1" xr:uid="{AC82E082-D08C-4C98-9FF1-8D79AA12ADB5}">
          <x14:formula1>
            <xm:f>_xlfn.ANCHORARRAY('2_Dropdown_Hilfstabelle'!B3)</xm:f>
          </x14:formula1>
          <xm:sqref>C11:D11</xm:sqref>
        </x14:dataValidation>
        <x14:dataValidation type="list" allowBlank="1" showInputMessage="1" showErrorMessage="1" xr:uid="{0858B5F9-26B1-4CA9-BFC0-C24535A1110E}">
          <x14:formula1>
            <xm:f>_xlfn.ANCHORARRAY('2_Dropdown_Hilfstabelle'!B3)</xm:f>
          </x14:formula1>
          <xm:sqref>C10:D10</xm:sqref>
        </x14:dataValidation>
        <x14:dataValidation type="list" allowBlank="1" showInputMessage="1" showErrorMessage="1" xr:uid="{B5AF3455-5BFC-4725-A0B2-FDC68A13F7B4}">
          <x14:formula1>
            <xm:f>_xlfn.ANCHORARRAY('2_Dropdown_Hilfstabelle'!A3)</xm:f>
          </x14:formula1>
          <xm:sqref>A10:B12</xm:sqref>
        </x14:dataValidation>
        <x14:dataValidation type="list" allowBlank="1" showInputMessage="1" showErrorMessage="1" xr:uid="{A4B81AAA-F65B-4374-B872-F11DA8D366D7}">
          <x14:formula1>
            <xm:f>_xlfn.ANCHORARRAY('2_Dropdown_Hilfstabelle'!E3)</xm:f>
          </x14:formula1>
          <xm:sqref>C15:D15</xm:sqref>
        </x14:dataValidation>
        <x14:dataValidation type="list" allowBlank="1" showInputMessage="1" showErrorMessage="1" xr:uid="{02735E76-3268-444C-8326-3F1AB073E2CE}">
          <x14:formula1>
            <xm:f>_xlfn.ANCHORARRAY('2_Dropdown_Hilfstabelle'!E3)</xm:f>
          </x14:formula1>
          <xm:sqref>C14:D14</xm:sqref>
        </x14:dataValidation>
        <x14:dataValidation type="list" allowBlank="1" showInputMessage="1" showErrorMessage="1" xr:uid="{8BBC08F5-0D53-4F6C-84B8-E2898812B2D6}">
          <x14:formula1>
            <xm:f>_xlfn.ANCHORARRAY('2_Dropdown_Hilfstabelle'!E3)</xm:f>
          </x14:formula1>
          <xm:sqref>C13:D13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4CE19E54BED274F94C5490114A08C97" ma:contentTypeVersion="12" ma:contentTypeDescription="Ein neues Dokument erstellen." ma:contentTypeScope="" ma:versionID="0bcc3326b70d6aedb213c12a620f2b8e">
  <xsd:schema xmlns:xsd="http://www.w3.org/2001/XMLSchema" xmlns:xs="http://www.w3.org/2001/XMLSchema" xmlns:p="http://schemas.microsoft.com/office/2006/metadata/properties" xmlns:ns2="b5b0cb18-dbd9-4e22-aaf2-ebd8cd92960d" xmlns:ns3="bb137123-cec4-4dd0-9f99-ca2077445264" targetNamespace="http://schemas.microsoft.com/office/2006/metadata/properties" ma:root="true" ma:fieldsID="6c9bb69b09b0a0c3c0dcd556c5ebdb10" ns2:_="" ns3:_="">
    <xsd:import namespace="b5b0cb18-dbd9-4e22-aaf2-ebd8cd92960d"/>
    <xsd:import namespace="bb137123-cec4-4dd0-9f99-ca20774452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b0cb18-dbd9-4e22-aaf2-ebd8cd9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222662-fd09-438f-b320-7be8f1dbd1e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b137123-cec4-4dd0-9f99-ca207744526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10ec1f-831d-47a7-9bfb-e43d30b77ea3}" ma:internalName="TaxCatchAll" ma:showField="CatchAllData" ma:web="bb137123-cec4-4dd0-9f99-ca20774452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b137123-cec4-4dd0-9f99-ca2077445264" xsi:nil="true"/>
    <lcf76f155ced4ddcb4097134ff3c332f xmlns="b5b0cb18-dbd9-4e22-aaf2-ebd8cd92960d">
      <Terms xmlns="http://schemas.microsoft.com/office/infopath/2007/PartnerControls"/>
    </lcf76f155ced4ddcb4097134ff3c332f>
  </documentManagement>
</p:properties>
</file>

<file path=customXml/item3.xml>��< ? x m l   v e r s i o n = " 1 . 0 "   e n c o d i n g = " u t f - 1 6 " ? > < D a t a M a s h u p   x m l n s = " h t t p : / / s c h e m a s . m i c r o s o f t . c o m / D a t a M a s h u p " > A A A A A B Y D A A B Q S w M E F A A C A A g A p D 7 / W s 6 j C k i m A A A A 9 g A A A B I A H A B D b 2 5 m a W c v U G F j a 2 F n Z S 5 4 b W w g o h g A K K A U A A A A A A A A A A A A A A A A A A A A A A A A A A A A h Y + 9 D o I w G E V f h X S n P 2 D U m I 8 y s D h I Y m J i X J t S o R G K o c X y b g 4 + k q 8 g R l E 3 x 3 v u G e 6 9 X 2 + Q D k 0 d X F R n d W s S x D B F g T K y L b Q p E 9 S 7 Y 7 h E K Y e t k C d R q m C U j V 0 N t k h Q 5 d x 5 R Y j 3 H v s Y t 1 1 J I k o Z O e S b n a x U I 9 B H 1 v / l U B v r h J E K c d i / x v A I s 1 m M 2 W K O K Z A J Q q 7 N V 4 j G v c / 2 B 0 L W 1 6 7 v F C 9 U m K 2 B T B H I + w N / A F B L A w Q U A A I A C A C k P v 9 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D 7 / W i i K R 7 g O A A A A E Q A A A B M A H A B G b 3 J t d W x h c y 9 T Z W N 0 a W 9 u M S 5 t I K I Y A C i g F A A A A A A A A A A A A A A A A A A A A A A A A A A A A C t O T S 7 J z M 9 T C I b Q h t Y A U E s B A i 0 A F A A C A A g A p D 7 / W s 6 j C k i m A A A A 9 g A A A B I A A A A A A A A A A A A A A A A A A A A A A E N v b m Z p Z y 9 Q Y W N r Y W d l L n h t b F B L A Q I t A B Q A A g A I A K Q + / 1 o P y u m r p A A A A O k A A A A T A A A A A A A A A A A A A A A A A P I A A A B b Q 2 9 u d G V u d F 9 U e X B l c 1 0 u e G 1 s U E s B A i 0 A F A A C A A g A p D 7 / 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O Q W T n M T V m h L l L 7 4 G K 6 g M x 4 A A A A A A g A A A A A A A 2 Y A A M A A A A A Q A A A A u / j d k p h b j K I k p V K W l G S 2 i A A A A A A E g A A A o A A A A B A A A A D k X j o L 5 0 N l 2 g L j l m c t G + u 2 U A A A A L X H 8 L G b g y L 9 4 s x U u j o S U n Y i r 8 S C m c y T Q J 3 G 5 r I j 6 9 d F Y x x b H j v N / 0 i F Q B q B 2 n 2 v X W o 2 6 u N W n 7 0 3 6 R 7 T q Z q I S Z o 5 j p T q A c s V T x 6 y K 8 u p 5 Q X 6 F A A A A C s m y k z d B l a N 2 3 T r 7 z 0 9 2 0 V 3 W X Z Q < / 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78005B-C0E3-4AD5-A143-1CE7CEF80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b0cb18-dbd9-4e22-aaf2-ebd8cd92960d"/>
    <ds:schemaRef ds:uri="bb137123-cec4-4dd0-9f99-ca20774452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F176AB-8E93-4499-BC67-FF228580E469}">
  <ds:schemaRefs>
    <ds:schemaRef ds:uri="http://schemas.microsoft.com/office/2006/metadata/properties"/>
    <ds:schemaRef ds:uri="http://schemas.microsoft.com/office/infopath/2007/PartnerControls"/>
    <ds:schemaRef ds:uri="bb137123-cec4-4dd0-9f99-ca2077445264"/>
    <ds:schemaRef ds:uri="b5b0cb18-dbd9-4e22-aaf2-ebd8cd92960d"/>
  </ds:schemaRefs>
</ds:datastoreItem>
</file>

<file path=customXml/itemProps3.xml><?xml version="1.0" encoding="utf-8"?>
<ds:datastoreItem xmlns:ds="http://schemas.openxmlformats.org/officeDocument/2006/customXml" ds:itemID="{A4F197ED-49AD-4DED-9B75-5C3CF8A47AF9}">
  <ds:schemaRefs>
    <ds:schemaRef ds:uri="http://schemas.microsoft.com/DataMashup"/>
  </ds:schemaRefs>
</ds:datastoreItem>
</file>

<file path=customXml/itemProps4.xml><?xml version="1.0" encoding="utf-8"?>
<ds:datastoreItem xmlns:ds="http://schemas.openxmlformats.org/officeDocument/2006/customXml" ds:itemID="{61CBADB8-C145-426C-AB14-A66673AAF8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9</vt:i4>
      </vt:variant>
    </vt:vector>
  </HeadingPairs>
  <TitlesOfParts>
    <vt:vector size="27" baseType="lpstr">
      <vt:lpstr>0_Deckblatt und Anleitung</vt:lpstr>
      <vt:lpstr>1_Vorbereitung</vt:lpstr>
      <vt:lpstr>1_Dropdownübersicht_HK_LZ</vt:lpstr>
      <vt:lpstr>1_Dropdown_Hilfstabelle</vt:lpstr>
      <vt:lpstr>1_Aufgabenstellung</vt:lpstr>
      <vt:lpstr>1_PEX</vt:lpstr>
      <vt:lpstr>1_Bewertung</vt:lpstr>
      <vt:lpstr>2_Vorbereitung</vt:lpstr>
      <vt:lpstr>2_PEX</vt:lpstr>
      <vt:lpstr>2_Dropdownübersicht_HK_LZ</vt:lpstr>
      <vt:lpstr>2_Dropdown_Hilfstabelle</vt:lpstr>
      <vt:lpstr>2_Bewertung und Miniaufträge</vt:lpstr>
      <vt:lpstr>3_Aufgabenstellung</vt:lpstr>
      <vt:lpstr>3_PEX</vt:lpstr>
      <vt:lpstr>3_Bewertung und Miniaufträge</vt:lpstr>
      <vt:lpstr>Notenübersicht</vt:lpstr>
      <vt:lpstr>3_Dropdownübersicht_HK_LZ</vt:lpstr>
      <vt:lpstr>3_Dropdown_Hilfstabelle</vt:lpstr>
      <vt:lpstr>'1_Aufgabenstellung'!Druckbereich</vt:lpstr>
      <vt:lpstr>'1_Bewertung'!Druckbereich</vt:lpstr>
      <vt:lpstr>'1_PEX'!Druckbereich</vt:lpstr>
      <vt:lpstr>'1_Vorbereitung'!Druckbereich</vt:lpstr>
      <vt:lpstr>'2_Bewertung und Miniaufträge'!Druckbereich</vt:lpstr>
      <vt:lpstr>'2_Vorbereitung'!Druckbereich</vt:lpstr>
      <vt:lpstr>'3_Aufgabenstellung'!Druckbereich</vt:lpstr>
      <vt:lpstr>'3_Bewertung und Miniaufträge'!Druckbereich</vt:lpstr>
      <vt:lpstr>'3_PEX'!Druckbereich</vt:lpstr>
    </vt:vector>
  </TitlesOfParts>
  <Manager/>
  <Company>EHB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Barbara Petrini</dc:creator>
  <cp:keywords/>
  <dc:description/>
  <cp:lastModifiedBy>Karin Fejza</cp:lastModifiedBy>
  <cp:revision/>
  <dcterms:created xsi:type="dcterms:W3CDTF">2025-03-19T05:58:00Z</dcterms:created>
  <dcterms:modified xsi:type="dcterms:W3CDTF">2026-02-25T12:15:22Z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0x01010034CE19E54BED274F94C5490114A08C97</vt:lpwstr>
  </property>
  <property fmtid="{D5CDD505-2E9C-101B-9397-08002B2CF9AE}" pid="3" name="MediaServiceImageTags">
    <vt:lpwstr/>
  </property>
  <property fmtid="{D5CDD505-2E9C-101B-9397-08002B2CF9AE}" pid="4" name="MSIP_Label_aa112399-b73b-40c1-8af2-919b124b9d91_Enabled">
    <vt:lpwstr>true</vt:lpwstr>
  </property>
  <property fmtid="{D5CDD505-2E9C-101B-9397-08002B2CF9AE}" pid="5" name="MSIP_Label_aa112399-b73b-40c1-8af2-919b124b9d91_SetDate">
    <vt:lpwstr>2025-07-14T09:57:40Z</vt:lpwstr>
  </property>
  <property fmtid="{D5CDD505-2E9C-101B-9397-08002B2CF9AE}" pid="6" name="MSIP_Label_aa112399-b73b-40c1-8af2-919b124b9d91_Method">
    <vt:lpwstr>Privileged</vt:lpwstr>
  </property>
  <property fmtid="{D5CDD505-2E9C-101B-9397-08002B2CF9AE}" pid="7" name="MSIP_Label_aa112399-b73b-40c1-8af2-919b124b9d91_Name">
    <vt:lpwstr>L2</vt:lpwstr>
  </property>
  <property fmtid="{D5CDD505-2E9C-101B-9397-08002B2CF9AE}" pid="8" name="MSIP_Label_aa112399-b73b-40c1-8af2-919b124b9d91_SiteId">
    <vt:lpwstr>6ae27add-8276-4a38-88c1-3a9c1f973767</vt:lpwstr>
  </property>
  <property fmtid="{D5CDD505-2E9C-101B-9397-08002B2CF9AE}" pid="9" name="MSIP_Label_aa112399-b73b-40c1-8af2-919b124b9d91_ActionId">
    <vt:lpwstr>3cd818dd-24af-479f-b3b3-8686f0b7645d</vt:lpwstr>
  </property>
  <property fmtid="{D5CDD505-2E9C-101B-9397-08002B2CF9AE}" pid="10" name="MSIP_Label_aa112399-b73b-40c1-8af2-919b124b9d91_ContentBits">
    <vt:lpwstr>0</vt:lpwstr>
  </property>
  <property fmtid="{D5CDD505-2E9C-101B-9397-08002B2CF9AE}" pid="11" name="MSIP_Label_aa112399-b73b-40c1-8af2-919b124b9d91_Tag">
    <vt:lpwstr>10, 0, 1, 1</vt:lpwstr>
  </property>
</Properties>
</file>