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ustomProperty1.bin" ContentType="application/vnd.openxmlformats-officedocument.spreadsheetml.customProperty"/>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3.xml" ContentType="application/vnd.openxmlformats-officedocument.drawing+xml"/>
  <Override PartName="/xl/tables/table7.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updateLinks="always"/>
  <mc:AlternateContent xmlns:mc="http://schemas.openxmlformats.org/markup-compatibility/2006">
    <mc:Choice Requires="x15">
      <x15ac:absPath xmlns:x15ac="http://schemas.microsoft.com/office/spreadsheetml/2010/11/ac" url="F:\KV NMI\KV 2023\QV ab 2026\"/>
    </mc:Choice>
  </mc:AlternateContent>
  <xr:revisionPtr revIDLastSave="0" documentId="13_ncr:1_{DDB7F900-E82C-40A8-95A5-A502F7D39C0A}" xr6:coauthVersionLast="47" xr6:coauthVersionMax="47" xr10:uidLastSave="{00000000-0000-0000-0000-000000000000}"/>
  <bookViews>
    <workbookView xWindow="19090" yWindow="-110" windowWidth="38620" windowHeight="21220" tabRatio="662" xr2:uid="{B02EB759-55AC-4903-A0D3-DE0830D6E9C0}"/>
  </bookViews>
  <sheets>
    <sheet name="0_Deckblatt und Anleitung" sheetId="47" r:id="rId1"/>
    <sheet name="1_Vorbereitung" sheetId="48" r:id="rId2"/>
    <sheet name="1_Aufgabenstellung" sheetId="49" r:id="rId3"/>
    <sheet name="1_PEX" sheetId="26" state="hidden" r:id="rId4"/>
    <sheet name="1_Dropdownübersicht_HK_LZ" sheetId="38" state="hidden" r:id="rId5"/>
    <sheet name="1_Dropdown_Hilfstabelle" sheetId="39" state="hidden" r:id="rId6"/>
    <sheet name="1_Bewertung" sheetId="50" r:id="rId7"/>
    <sheet name="2_Vorbereitung" sheetId="51" r:id="rId8"/>
    <sheet name="2_PEX" sheetId="23" state="hidden" r:id="rId9"/>
    <sheet name="2_Dropdownübersicht_HK_LZ" sheetId="40" state="hidden" r:id="rId10"/>
    <sheet name="2_Dropdown_Hilfstabelle" sheetId="41" state="hidden" r:id="rId11"/>
    <sheet name="2_Bewertung und Miniaufträge" sheetId="52" r:id="rId12"/>
    <sheet name="3_Aufgabenstellung" sheetId="53" r:id="rId13"/>
    <sheet name="3_PEX" sheetId="36" state="hidden" r:id="rId14"/>
    <sheet name="3_Bewertung und Miniaufträge" sheetId="54" r:id="rId15"/>
    <sheet name="Notenübersicht" sheetId="55" r:id="rId16"/>
    <sheet name="3_Dropdownübersicht_HK_LZ" sheetId="42" state="hidden" r:id="rId17"/>
    <sheet name="3_Dropdown_Hilfstabelle" sheetId="43" state="hidden" r:id="rId18"/>
  </sheets>
  <externalReferences>
    <externalReference r:id="rId19"/>
  </externalReferences>
  <definedNames>
    <definedName name="Aufgabe1" localSheetId="0">#REF!</definedName>
    <definedName name="Aufgabe1">#REF!</definedName>
    <definedName name="Aufgabe2" localSheetId="0">#REF!</definedName>
    <definedName name="Aufgabe2">#REF!</definedName>
    <definedName name="Aufgabe3" localSheetId="0">#REF!</definedName>
    <definedName name="Aufgabe3">#REF!</definedName>
    <definedName name="Aufgabe4" localSheetId="0">#REF!</definedName>
    <definedName name="Aufgabe4">#REF!</definedName>
    <definedName name="Aufgabe5" localSheetId="0">#REF!</definedName>
    <definedName name="Aufgabe5">#REF!</definedName>
    <definedName name="Bezeichnung1" localSheetId="0">#REF!</definedName>
    <definedName name="Bezeichnung1">#REF!</definedName>
    <definedName name="Bezeichnung2" localSheetId="0">#REF!</definedName>
    <definedName name="Bezeichnung2">#REF!</definedName>
    <definedName name="Bezeichnung2_E2" localSheetId="0">#REF!</definedName>
    <definedName name="Bezeichnung2_E2">#REF!</definedName>
    <definedName name="Datum" localSheetId="0">#REF!</definedName>
    <definedName name="Datum">#REF!</definedName>
    <definedName name="Dropdown1LZ">#REF!</definedName>
    <definedName name="DropdownHKCI">#REF!</definedName>
    <definedName name="DropdownHKFachgespräch">#REF!</definedName>
    <definedName name="DropdownLZCI">#REF!</definedName>
    <definedName name="DropdownLZFG">#REF!</definedName>
    <definedName name="Dropdownwerte1" localSheetId="2">'[1]1_HK'!$A$2:$A$13</definedName>
    <definedName name="Dropdownwerte1" localSheetId="6">'[1]1_HK'!$A$2:$A$13</definedName>
    <definedName name="Dropdownwerte1" localSheetId="12">'[1]1_HK'!$A$2:$A$13</definedName>
    <definedName name="Dropdownwerte1">#REF!</definedName>
    <definedName name="_xlnm.Print_Area" localSheetId="2">'1_Aufgabenstellung'!$A$1:$D$14</definedName>
    <definedName name="_xlnm.Print_Area" localSheetId="6">'1_Bewertung'!$A$1:$D$46</definedName>
    <definedName name="_xlnm.Print_Area" localSheetId="3">'1_PEX'!$A$1:$D$38</definedName>
    <definedName name="_xlnm.Print_Area" localSheetId="1">'1_Vorbereitung'!$A$1:$D$17</definedName>
    <definedName name="_xlnm.Print_Area" localSheetId="11">'2_Bewertung und Miniaufträge'!$A$1:$E$67</definedName>
    <definedName name="_xlnm.Print_Area" localSheetId="7">'2_Vorbereitung'!$A$1:$D$11</definedName>
    <definedName name="_xlnm.Print_Area" localSheetId="12">'3_Aufgabenstellung'!$A$1:$D$14</definedName>
    <definedName name="_xlnm.Print_Area" localSheetId="14">'3_Bewertung und Miniaufträge'!$A$1:$D$35</definedName>
    <definedName name="_xlnm.Print_Area" localSheetId="13">'3_PEX'!$A$1:$D$18</definedName>
    <definedName name="_xlnm.Print_Titles" localSheetId="6">'1_Bewertung'!$9:$9</definedName>
    <definedName name="_xlnm.Print_Titles" localSheetId="11">'2_Bewertung und Miniaufträge'!$9:$9</definedName>
    <definedName name="_xlnm.Print_Titles" localSheetId="14">'3_Bewertung und Miniaufträge'!$9:$9</definedName>
    <definedName name="Kand_Nummer" localSheetId="0">#REF!</definedName>
    <definedName name="Kand_Nummer">#REF!</definedName>
    <definedName name="Kandidat" localSheetId="0">#REF!</definedName>
    <definedName name="Kandidat">#REF!</definedName>
    <definedName name="Leistungsziele" localSheetId="0">#REF!</definedName>
    <definedName name="Leistungsziele">#REF!</definedName>
    <definedName name="NoteFK1" localSheetId="0">#REF!</definedName>
    <definedName name="NoteFK1" localSheetId="2">#REF!</definedName>
    <definedName name="NoteFK1" localSheetId="3">#REF!</definedName>
    <definedName name="NoteFK1" localSheetId="1">#REF!</definedName>
    <definedName name="NoteFK1" localSheetId="8">#REF!</definedName>
    <definedName name="NoteFK1" localSheetId="7">#REF!</definedName>
    <definedName name="NoteFK1" localSheetId="12">#REF!</definedName>
    <definedName name="NoteFK1" localSheetId="13">#REF!</definedName>
    <definedName name="NoteFK1">#REF!</definedName>
    <definedName name="NoteFK2" localSheetId="0">#REF!</definedName>
    <definedName name="NoteFK2">#REF!</definedName>
    <definedName name="NoteMSS1" localSheetId="0">#REF!</definedName>
    <definedName name="NoteMSS1" localSheetId="2">#REF!</definedName>
    <definedName name="NoteMSS1" localSheetId="3">#REF!</definedName>
    <definedName name="NoteMSS1" localSheetId="1">#REF!</definedName>
    <definedName name="NoteMSS1" localSheetId="8">#REF!</definedName>
    <definedName name="NoteMSS1" localSheetId="7">#REF!</definedName>
    <definedName name="NoteMSS1" localSheetId="12">#REF!</definedName>
    <definedName name="NoteMSS1" localSheetId="13">#REF!</definedName>
    <definedName name="NoteMSS1">#REF!</definedName>
    <definedName name="NoteMSS2" localSheetId="0">#REF!</definedName>
    <definedName name="NoteMSS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55" l="1"/>
  <c r="B23" i="55"/>
  <c r="B24" i="55"/>
  <c r="A29" i="55"/>
  <c r="A28" i="55"/>
  <c r="C45" i="50" l="1"/>
  <c r="D2" i="48"/>
  <c r="D1" i="48"/>
  <c r="B20" i="55"/>
  <c r="B18" i="55"/>
  <c r="B16" i="55"/>
  <c r="B15" i="55"/>
  <c r="B13" i="55"/>
  <c r="B11" i="55"/>
  <c r="B10" i="55"/>
  <c r="C21" i="55"/>
  <c r="D4" i="55"/>
  <c r="D4" i="54"/>
  <c r="D4" i="36"/>
  <c r="D4" i="53"/>
  <c r="D4" i="52"/>
  <c r="D4" i="23"/>
  <c r="D4" i="51"/>
  <c r="D4" i="50"/>
  <c r="D4" i="26"/>
  <c r="D4" i="49"/>
  <c r="D4" i="48"/>
  <c r="D3" i="55"/>
  <c r="D3" i="54"/>
  <c r="D3" i="36"/>
  <c r="D3" i="53"/>
  <c r="D3" i="52"/>
  <c r="D3" i="23"/>
  <c r="D3" i="51"/>
  <c r="D3" i="50"/>
  <c r="D3" i="26"/>
  <c r="D3" i="49"/>
  <c r="D3" i="48"/>
  <c r="D2" i="55"/>
  <c r="D2" i="54"/>
  <c r="D2" i="36"/>
  <c r="D2" i="53"/>
  <c r="D2" i="52"/>
  <c r="D2" i="23"/>
  <c r="D2" i="51"/>
  <c r="D2" i="50"/>
  <c r="D2" i="26"/>
  <c r="D2" i="49"/>
  <c r="D1" i="55"/>
  <c r="D1" i="54"/>
  <c r="D1" i="36"/>
  <c r="D1" i="53"/>
  <c r="D1" i="52"/>
  <c r="D1" i="23"/>
  <c r="D1" i="51"/>
  <c r="D1" i="50"/>
  <c r="D1" i="26"/>
  <c r="D1" i="49"/>
  <c r="B5" i="55"/>
  <c r="B5" i="54"/>
  <c r="B5" i="36"/>
  <c r="B5" i="53"/>
  <c r="B5" i="52"/>
  <c r="B5" i="23"/>
  <c r="B5" i="51"/>
  <c r="B5" i="50"/>
  <c r="B5" i="26"/>
  <c r="B5" i="49"/>
  <c r="B5" i="48"/>
  <c r="B4" i="55"/>
  <c r="B4" i="54"/>
  <c r="B4" i="36"/>
  <c r="B4" i="53"/>
  <c r="B4" i="52"/>
  <c r="B4" i="23"/>
  <c r="B4" i="51"/>
  <c r="B4" i="50"/>
  <c r="B4" i="26"/>
  <c r="B4" i="49"/>
  <c r="B4" i="48"/>
  <c r="B3" i="55"/>
  <c r="B3" i="54"/>
  <c r="B3" i="36"/>
  <c r="B3" i="53"/>
  <c r="B3" i="52"/>
  <c r="B3" i="23"/>
  <c r="B3" i="51"/>
  <c r="B3" i="50"/>
  <c r="B3" i="26"/>
  <c r="B3" i="49"/>
  <c r="B3" i="48"/>
  <c r="B2" i="55"/>
  <c r="B2" i="54"/>
  <c r="B2" i="36"/>
  <c r="B2" i="53"/>
  <c r="B2" i="52"/>
  <c r="B2" i="23"/>
  <c r="B2" i="51"/>
  <c r="B2" i="50"/>
  <c r="B2" i="26"/>
  <c r="B2" i="49"/>
  <c r="B2" i="48"/>
  <c r="B1" i="55"/>
  <c r="B1" i="54"/>
  <c r="B1" i="36"/>
  <c r="B1" i="53"/>
  <c r="B1" i="52"/>
  <c r="B1" i="23"/>
  <c r="B1" i="51"/>
  <c r="B1" i="50"/>
  <c r="B1" i="26"/>
  <c r="B1" i="49"/>
  <c r="B1" i="48"/>
  <c r="C66" i="52"/>
  <c r="C67" i="52"/>
  <c r="C34" i="54"/>
  <c r="B22" i="55" l="1"/>
  <c r="C46" i="50"/>
  <c r="H3" i="43" l="1" a="1"/>
  <c r="H3" i="43" s="1"/>
  <c r="E3" i="43" a="1"/>
  <c r="E3" i="43" s="1"/>
  <c r="G3" i="43" a="1"/>
  <c r="G3" i="43" s="1"/>
  <c r="D3" i="43" a="1"/>
  <c r="D3" i="43" s="1"/>
  <c r="Z3" i="41" a="1"/>
  <c r="Z3" i="41" s="1"/>
  <c r="W3" i="41" a="1"/>
  <c r="W3" i="41" s="1"/>
  <c r="Y3" i="41" a="1"/>
  <c r="Y3" i="41" s="1"/>
  <c r="V3" i="41" a="1"/>
  <c r="V3" i="41" s="1"/>
  <c r="T3" i="41" a="1"/>
  <c r="T3" i="41" s="1"/>
  <c r="S3" i="41" a="1"/>
  <c r="S3" i="41" s="1"/>
  <c r="Q3" i="41" a="1"/>
  <c r="Q3" i="41" s="1"/>
  <c r="N3" i="41" a="1"/>
  <c r="N3" i="41" s="1"/>
  <c r="K3" i="41" a="1"/>
  <c r="K3" i="41" s="1"/>
  <c r="P3" i="41" a="1"/>
  <c r="P3" i="41" s="1"/>
  <c r="M3" i="41" a="1"/>
  <c r="M3" i="41" s="1"/>
  <c r="J3" i="41" a="1"/>
  <c r="J3" i="41" s="1"/>
  <c r="H3" i="41" a="1"/>
  <c r="H3" i="41" s="1"/>
  <c r="E3" i="41" a="1"/>
  <c r="E3" i="41" s="1"/>
  <c r="G3" i="41" a="1"/>
  <c r="G3" i="41" s="1"/>
  <c r="D3" i="41" a="1"/>
  <c r="D3" i="41" s="1"/>
  <c r="Z3" i="39" a="1"/>
  <c r="Z3" i="39" s="1"/>
  <c r="W3" i="39" a="1"/>
  <c r="W3" i="39" s="1"/>
  <c r="T3" i="39" a="1"/>
  <c r="T3" i="39" s="1"/>
  <c r="Q3" i="39" a="1"/>
  <c r="Q3" i="39" s="1"/>
  <c r="N3" i="39" a="1"/>
  <c r="N3" i="39" s="1"/>
  <c r="K3" i="39" a="1"/>
  <c r="K3" i="39" s="1"/>
  <c r="Y3" i="39" a="1"/>
  <c r="Y3" i="39" s="1"/>
  <c r="V3" i="39" a="1"/>
  <c r="V3" i="39" s="1"/>
  <c r="S3" i="39" a="1"/>
  <c r="S3" i="39" s="1"/>
  <c r="P3" i="39" a="1"/>
  <c r="P3" i="39" s="1"/>
  <c r="M3" i="39" a="1"/>
  <c r="M3" i="39" s="1"/>
  <c r="J3" i="39" a="1"/>
  <c r="J3" i="39" s="1"/>
  <c r="E3" i="39" a="1"/>
  <c r="E3" i="39" s="1"/>
  <c r="D3" i="39" a="1"/>
  <c r="D3" i="39" s="1"/>
  <c r="H3" i="39" a="1"/>
  <c r="H3" i="39" s="1"/>
  <c r="G3" i="39" a="1"/>
  <c r="G3" i="39" s="1"/>
  <c r="B3" i="43" a="1"/>
  <c r="B3" i="43" s="1"/>
  <c r="A3" i="43" a="1"/>
  <c r="A3" i="43" s="1"/>
  <c r="B3" i="41" a="1"/>
  <c r="B3" i="41" s="1"/>
  <c r="A3" i="41" a="1"/>
  <c r="A3" i="41" s="1"/>
  <c r="B3" i="39" a="1"/>
  <c r="B3" i="39" s="1"/>
  <c r="A3" i="39" a="1"/>
  <c r="A3" i="39"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<sst xmlns="http://schemas.openxmlformats.org/spreadsheetml/2006/main" count="1100" uniqueCount="440">
  <si>
    <t>Datum:</t>
  </si>
  <si>
    <t>Durchführungsort:</t>
  </si>
  <si>
    <t>Kandidat:in Vorname Name:</t>
  </si>
  <si>
    <t>Prüfungsexpert:in 1:</t>
  </si>
  <si>
    <t>Kandidat:in Ausbildungsbetrieb:</t>
  </si>
  <si>
    <t>Prüfungsexpert:in 2:</t>
  </si>
  <si>
    <t>Nr. Kandidat:in:</t>
  </si>
  <si>
    <t>Fallnummer:</t>
  </si>
  <si>
    <t>Fall:</t>
  </si>
  <si>
    <t>Fühlt sich Kandidat:in in der Lage die Prüfung zu absolvieren?</t>
  </si>
  <si>
    <t>Ja</t>
  </si>
  <si>
    <t>Nein (bitte begründen)</t>
  </si>
  <si>
    <t>Fühlt sich der:die Kandidat:in nicht in der Lage, die Prüfung zu absolvieren, ist umgehend der:die Chef-Expert:in zu informieren.</t>
  </si>
  <si>
    <t>Informationen zum Ausfüllen des Dokuments</t>
  </si>
  <si>
    <t>Farblegende (Hintergrundfarbe der Zellen):</t>
  </si>
  <si>
    <r>
      <t xml:space="preserve">Vor der Prüfung </t>
    </r>
    <r>
      <rPr>
        <sz val="10"/>
        <color rgb="FFFF0000"/>
        <rFont val="Arial"/>
        <family val="2"/>
      </rPr>
      <t>vom Prüfungs-Autorenteam</t>
    </r>
    <r>
      <rPr>
        <sz val="10"/>
        <rFont val="Arial"/>
        <family val="2"/>
      </rPr>
      <t xml:space="preserve"> auszufüllen.</t>
    </r>
  </si>
  <si>
    <t>Wird durch die verantwortlichen PEX an der Prüfung ausgefüllt.</t>
  </si>
  <si>
    <t>Wird automatisch berechnet/ausgefüllt.</t>
  </si>
  <si>
    <t>Prüfungsablauf</t>
  </si>
  <si>
    <t>Vorbereitungszeit Total:</t>
  </si>
  <si>
    <t>15 Minuten</t>
  </si>
  <si>
    <t>Prüfungszeit Total:</t>
  </si>
  <si>
    <t>50 Minuten</t>
  </si>
  <si>
    <t>Bewertungsskala (Anhang 3 zur QV-Wegleitung)</t>
  </si>
  <si>
    <t>Kandidat:in Aubildungsbetrieb:</t>
  </si>
  <si>
    <t>Hinweise Vorbereitung:</t>
  </si>
  <si>
    <t>Sie haben 10 Minuten Zeit, sich mit dem untenstehenden Fall vertraut zu machen.
Während dieser Vorbereitungszeit dürfen Sie Notizen anfertigen und diese in der Prüfung verwenden. Ebenso ist es erlaubt, Ihren vorbereiteten elektronischen Ordner mit betrieblichen Vorlagen, Internet, KV NMI-Lehrmittel und KI-Hilfsmittel zu nutzen. Bitte beziehen Sie sich bei der Bearbeitung auf Ihren eigenen Betrieb.</t>
  </si>
  <si>
    <t>Fallbeschreibung:</t>
  </si>
  <si>
    <t>Aufgabenstellung Vorbereitung:</t>
  </si>
  <si>
    <t>Zusatzmaterialien:</t>
  </si>
  <si>
    <t>Hinweise Handlungssimulation:</t>
  </si>
  <si>
    <t>Sie haben 20 Minuten Zeit, um die untenstehenden Aufgaben zu erledigen.</t>
  </si>
  <si>
    <t xml:space="preserve">Aufgabenstellung Handlungssimulation: </t>
  </si>
  <si>
    <t>Zusatzmaterialien Handlungssimulation:</t>
  </si>
  <si>
    <t>Geprüfte Handlungskompetenzen (HK):</t>
  </si>
  <si>
    <t>Geprüfte Leistungsziele (LZ):</t>
  </si>
  <si>
    <t>Handlungskompetenzen auswählen (pro HKB min. 1 / max 3). 
Eintrag löschen mit "Delete"-Taste.</t>
  </si>
  <si>
    <t>Leistungsziele auswählen (pro HK min. 1 / max. 3). 
Eintrag löschen mit "Delete"-Taste.</t>
  </si>
  <si>
    <t>HKB A</t>
  </si>
  <si>
    <t>HKB C</t>
  </si>
  <si>
    <t>HKB E</t>
  </si>
  <si>
    <t>Handlungskompetenzen Handlungssimulation</t>
  </si>
  <si>
    <t>Leistungsziele Handlungssimulation</t>
  </si>
  <si>
    <t>a1 Kaufmännische Kompetenzentwicklung überprüfen und weiterentwickeln</t>
  </si>
  <si>
    <t>a1.bt1Sie informieren sich im Arbeitsmarkt über Trends und Entwicklungsmöglichkeiten in ihrem Berufsfeld.</t>
  </si>
  <si>
    <t>c1 Aufgaben und Ressourcen im kaufmännischen Arbeitsbereich planen, koordinieren und optimieren</t>
  </si>
  <si>
    <t>c1.bt1Sie planen und koordinieren Aufgaben und Ressourcen in ihrem Arbeitsbereich.</t>
  </si>
  <si>
    <t>e1 Applikationen im kaufmännischen Bereich anwenden</t>
  </si>
  <si>
    <t>e1.bt1Sie wenden die Software und die Systeme der betrieblichen Informations- und Kommunikationstechnologien ihres Arbeitsbereichs an.</t>
  </si>
  <si>
    <t>a1.bt2Sie analysieren und dokumentieren ihre Fähigkeiten, Stärken und Schwächen im berufs- und tätigkeitsrelevanten Bereich.</t>
  </si>
  <si>
    <t>c1.bt2Sie setzen für Planungsarbeiten geeignete Hilfsmittel ein.</t>
  </si>
  <si>
    <t>e1.bt2Sie unterstützen unterschiedliche Anspruchsgruppen in der Anwendung der betrieblichen Software und Systeme.</t>
  </si>
  <si>
    <t>a1.bt3Sie leiten Vorschläge für Massnahmen zur Weiterentwicklung ihrer berufsbezogenen Kompetenzen ab und legen diese mit ihren Vorgesetzten und/oder Berufsbildner/innen fest.</t>
  </si>
  <si>
    <t>c1.bt3Sie setzen ihre persönlichen und betrieblichen Ressourcen effizient ein.</t>
  </si>
  <si>
    <t>e1.bt3Sie aktualisieren Daten und Inhalte in Datenbanken und Inhaltsverwaltungssystemen rechtskonform.</t>
  </si>
  <si>
    <t>a2 Netzwerke im kaufmännischen Bereich aufbauen und nutzen</t>
  </si>
  <si>
    <t>a2.bt1Sie präsentieren sich in ihren betrieblichen Netzwerk-Kontakten situationsbezogen.</t>
  </si>
  <si>
    <t>c1.bt4Sie recherchieren im Rahmen der Planungs- und Koordinationsarbeiten Informationen.</t>
  </si>
  <si>
    <t>e1.bt4Sie erkennen gängige Risiken oder Gefahren bezüglich der Datensicherheit und leiten geeignete Massnahmen stufengerecht ein.</t>
  </si>
  <si>
    <t>a2.bt2Sie nutzen für ihre Netzwerkpflege verschiedene Kanäle.</t>
  </si>
  <si>
    <t>c1.bt5Sie arbeiten bei der Organisation von internen und externen Anlässen entsprechend ihrer Rolle und ihrem Aufgabenbereich mit.</t>
  </si>
  <si>
    <t>e1.bt5Sie lösen einfachere technologische Problemstellungen bei der Nutzung der betrieblichen Software und Systeme.</t>
  </si>
  <si>
    <t>a2.bt3Sie nutzen ihr berufsspezifisches Netzwerk situations- beziehungsweise auftragsbezogen.</t>
  </si>
  <si>
    <t>c1.bt6Sie setzen geeignete Massnahmen um, um bei der Organisation von Veranstaltungen die Umweltbelastung gering zu halten.</t>
  </si>
  <si>
    <t>e1.bt6Sie erkennen technologische Problemstellungen und leiten diese zeitnah an die zuständige Stelle weiter.</t>
  </si>
  <si>
    <t>a2.bt4Sie setzen ihr berufsspezifisches Netzwerk für den Informations- und Erfahrungsaustausch ein.</t>
  </si>
  <si>
    <t>c1.bt7Sie analysieren ihre Organisationsfähigkeiten, ihr Zeitmanagement und ihre Arbeitstechniken und leiten in Absprache mit den zuständigen Stellen geeignete Massnahmen ab.</t>
  </si>
  <si>
    <t>e1.bt7Sie ergreifen in ihrem Arbeitsbereich Massnahmen, um den Energieverbrauch im IT-Bereich zu verringern.</t>
  </si>
  <si>
    <t>a3 Kaufmännische Aufträge entgegennehmen und bearbeiten</t>
  </si>
  <si>
    <t>a3.bt1Sie engagieren sich für kaufmännische Aufträge und Aufgaben, die zu ihrem Kompetenzprofil passen.</t>
  </si>
  <si>
    <t>c1.bt8Sie reflektieren den Einsatz der persönlichen und betrieblichen Ressourcen.</t>
  </si>
  <si>
    <t>e2 Informationen im wirtschaftlichen und kaufmännischen Bereich recherchieren und auswerten</t>
  </si>
  <si>
    <t>e2.bt1Sie recherchieren Informationen im Rahmen eines Auftrags systematisch über verschiedene Quellen.</t>
  </si>
  <si>
    <t>a3.bt2Sie bearbeiten kaufmännische Aufträge und Aufgaben dienstleistungsorientiert.</t>
  </si>
  <si>
    <t>c2 Kaufmännische Unterstützungsprozesse koordinieren und umsetzen</t>
  </si>
  <si>
    <t>c2.bt1Sie erstellen Dokumente wie Überblicksdarstellungen, Listen, Tabellen, Protokolle und Notizen in Absprache mit der vorgesetzten Stelle.</t>
  </si>
  <si>
    <t>e2.bt2Sie wenden die betrieblichen Datenbanken, Inhaltsverwaltungssysteme und andere technische Infrastruktur im Rahmen ihrer Recherchen an.</t>
  </si>
  <si>
    <t>a3.bt3Sie holen Rückmeldungen zur Auftragsausführung ein.</t>
  </si>
  <si>
    <t>c2.bt2Sie führen Terminkalender.</t>
  </si>
  <si>
    <t>e2.bt3Sie prüfen die recherchierten Informationen auf deren Qualität und klassifizieren sie nach betrieblicher Relevanz.</t>
  </si>
  <si>
    <t>a3.bt4Sie analysieren die eigene Qualität und Vorgehensweise der Ausführung des Auftrags oder der Aufgabe und die Rückmeldungen und schlagen Verbesserungsmassnahmen vor.</t>
  </si>
  <si>
    <t>c2.bt3Sie organisieren die physische und digitale Ablage.</t>
  </si>
  <si>
    <t>e2.bt4Sie bereiten die relevanten Informationen für die auftraggebende Stelle auf.</t>
  </si>
  <si>
    <t>c2.bt4Sie setzen in kaufmännischen Unterstützungsprozessen betriebliche Dokumentationssysteme und -programme ein.</t>
  </si>
  <si>
    <t>e2.bt5Sie dokumentieren und organisieren Informationen aus Recherchen für eine spätere Verwendung rechtskonform.</t>
  </si>
  <si>
    <t>c2.bt5Sie beantworten Anfragen zu den administrativen oder personalbezogenen Dokumenten zeitnah und nach den rechtlichen Vorgaben.</t>
  </si>
  <si>
    <t>e2.bt6Sie reflektieren ihr Vorgehen bei den Recherchen hinsichtlich Methodik und Relevanz und leiten Optimierungen für zukünftige Recherchetätigkeiten ab.</t>
  </si>
  <si>
    <t>c2.bt6Sie reflektieren ihre Unterstützungstätigkeiten und schlagen geeignete Massnahmen vor.</t>
  </si>
  <si>
    <t>e2.nmi.bt1Sie setzen das Leitbild (sofern vorhanden) sowie die Zielsetzung ihres Betriebs in ihrem Arbeitsumfeld um.</t>
  </si>
  <si>
    <t>c2.nmi.bt1Sie erstellen Produktdatenblätter und Spezifikationen.</t>
  </si>
  <si>
    <t>e2.nmi.bt2Sie erläutern den Unternehmenszweck ihres Betriebs.</t>
  </si>
  <si>
    <t>c2.nmi.bt2Sie bearbeiten die Produktdaten in den internen und externen Datensystemen regelmässig.</t>
  </si>
  <si>
    <t>e2.nmi.bt3Sie interpretieren die Marktposition ihres Betriebes und der wichtigsten Mitbewerber.</t>
  </si>
  <si>
    <t>c2.nmi.ük1Sie erklären den Produktionsprozess eines Produktes aus ihrem Betrieb.</t>
  </si>
  <si>
    <t>e2.nmi.bt4Sie arbeiten mit den verschiedenen Funktionen im Betrieb reibungslos zusammen, in dem sie die Schnittstellen und Abhängigkeiten des Betriebs situationsbezogen einbeziehen.</t>
  </si>
  <si>
    <t>c2.nmi.ük2Sie erläutern die Deklarationsvorschriften anhand einer Produktverpackung.</t>
  </si>
  <si>
    <t>e2.nmi.bt5Sie führen Arbeitsprozesse gemäss den betrieblichen Vorgaben aus.</t>
  </si>
  <si>
    <t>c2.nmi.ük3Sie geben einen Überblick über gängige Rezepturen und Nährwerte der Branche.</t>
  </si>
  <si>
    <t>e2.nmi.bt6Sie beschaffen sich anhand von geeigneten Quellen relevante Informationen für ihren Arbeitsalltag.</t>
  </si>
  <si>
    <t>c2.nmi.ük4Sie nennen die wichtigsten Allergene in ihrer Branche.</t>
  </si>
  <si>
    <t>e2.nmi.bt7Sie kommunizieren mündlich sowie schriftlich gemäss den internen Informations- und Kommunikationsregeln ein.</t>
  </si>
  <si>
    <t>c2.nmi.ük5Sie beschreiben eine vollwertige Ernährung unter Berücksichtigung der Grundnährstoffe.</t>
  </si>
  <si>
    <t>e2.nmi.ük1Sie zeigen einen Überblick über die Branchenorganisationen und deren Aufgaben auf.</t>
  </si>
  <si>
    <t>c2.nmi.ük6Sie erläutern die wichtigsten mikrobiologischen und chemischen Untersuchungen im Qualitätsmanagement.</t>
  </si>
  <si>
    <t>e2.nmi.ük2Sie geben einen Überblick über Mitbewerber in ihrer Branche und zeigen deren Marktpositionierung auf.</t>
  </si>
  <si>
    <t>c3 Betriebliche Prozesse dokumentieren, koordinieren und umsetzen</t>
  </si>
  <si>
    <t>c3.bt1Sie dokumentieren Arbeitsprozesse mit geeigneten Hilfsmitteln.</t>
  </si>
  <si>
    <t>e2.nmi.ük3Sie erklären die Hauptzielsetzung ihres Betriebes und dessen Stärken (USP – unique selling proposition).</t>
  </si>
  <si>
    <t>c3.bt2Sie setzen die in ihren Zuständigkeitsbereich fallenden Prozessaufgaben mit den vorgegebenen Hilfsmitteln um.</t>
  </si>
  <si>
    <t>e2.nmi.ük4Sie stellen die Wertschöpfungskette ihres Betriebs dar.</t>
  </si>
  <si>
    <t>c3.bt3Sie erstellen und überwachen Terminpläne für betriebliche Prozesse mit den vorgegebenen Hilfsmitteln.</t>
  </si>
  <si>
    <t>e2.nmi.ük5Sie erklären die verschiedenen organisatorischen Bereiche ihres Betriebs und deren Schnittstellen und Abhängigkeiten.</t>
  </si>
  <si>
    <t>c3.bt4Sie führen Arbeitskolleg/innen in die betrieblichen Prozesse ein.</t>
  </si>
  <si>
    <t>e3 Markt- und betriebsbezogene Statistiken und Daten auswerten und aufbereiten</t>
  </si>
  <si>
    <t>e3.bt1Sie führen inhaltliche Analysen und kleinere quantitative Auswertungen aus.</t>
  </si>
  <si>
    <t>c3.bt5Sie setzen die Vorgaben hinsichtlich Arbeitssicherheit, Gesundheitsschutz und Nachhaltigkeit um.</t>
  </si>
  <si>
    <t>e3.bt2Sie stellen die Ergebnisse ihrer Analysen und Auswertungen zielgruppengerecht dar.</t>
  </si>
  <si>
    <t>c3.bt6Sie identifizieren Probleme in den Prozessabläufen und schlagen geeignete Optimierungsmassnahmen vor.</t>
  </si>
  <si>
    <t>e3.bt3Sie ziehen aus den Ergebnissen ihrer Analysen und Auswertungen Schlüsse und leiten diese an die zuständige Stelle weiter.</t>
  </si>
  <si>
    <t>c3.nmi.bt1Sie kontrollieren die Warenbestände und bestellen entsprechend Rohmaterial, Handelsprodukte, Hilfs- und Betriebsmittel und Verpackungsmaterial.</t>
  </si>
  <si>
    <t>e3.bt4Sie überprüfen Datensätze und Statistiken in ihrem Arbeitsbereich auf Plausibilität und leiten korrigierende Massnahmen ab.</t>
  </si>
  <si>
    <t>c3.nmi.bt2Sie stellen die Warenverfügbarkeit für die Produktion sicher, in dem sie die Liefertermine überwachen.</t>
  </si>
  <si>
    <t>e4 Betriebsbezogene Inhalte multimedial aufbereiten</t>
  </si>
  <si>
    <t>e4.bt1Sie bereiten betriebsbezogene Inhalte zielgruppenorientiert mit geeigneten Programmen multimedial auf.</t>
  </si>
  <si>
    <t>c3.nmi.bt3Sie überprüfen die Einkaufsstammdaten und pflegen diese im Betriebssystem ein.</t>
  </si>
  <si>
    <t>e4.bt2Sie nutzen für die Aufbereitung der Informationsmittel und Medienformate die betrieblichen Vorlagen.</t>
  </si>
  <si>
    <t>c3.nmi.bt4Sie holen Spezifikationen und Zertifikate für die Einkaufsartikel ein und pflegen diese im Betriebssystem ein.</t>
  </si>
  <si>
    <t>e4.bt3Sie bereiten Vorlagen für Informationsmittel und Medienformate zielgruppenorientiert auf.</t>
  </si>
  <si>
    <t>c3.nmi.bt5Sie recherchieren mögliche Beschaffungsmärkte für Einkaufsartikel und holen Offerten ein.</t>
  </si>
  <si>
    <t>e4.bt4Sie überprüfen die Qualität von internen und externen Medienbeiträgen/-publikationen und leiten bei Bedarf korrigierende Massnahmen ein.</t>
  </si>
  <si>
    <t>c3.nmi.ük1Sie erklären die typischen Schritte im Beschaffungsprozess ihres Betriebes.</t>
  </si>
  <si>
    <t>c3.nmi.ük2Sie erklären die verschiedenen Beschaffungsarten.</t>
  </si>
  <si>
    <t>c3.nmi.ük3Sie erläutern die wichtigsten Rohmaterialien und deren Eigenschaften ihrer Branche.</t>
  </si>
  <si>
    <t>c3.nmi.ük4Sie beschreiben die für ihre Branche wichtigsten Umwelt- und Nachhaltigkeitslabels.</t>
  </si>
  <si>
    <t>c3.nmi.ük5Sie erklären die wichtigsten Verarbeitungshilfsstoffe, Halbfabrikate, Fertigfabrikate und Betriebsmittel ihrer Branche.</t>
  </si>
  <si>
    <t>c3.nmi.ük6Sie recherchieren nach Beschaffungsmärkten für die Einkaufsartikel ihres Betriebes nach ökonomischen und ökologischen Bewertungskriterien.</t>
  </si>
  <si>
    <t>c3.nmi.ük7Sie erklären die Importbestimmungen und Verzollungsmodalitäten für Einkaufsbestellungen.</t>
  </si>
  <si>
    <t>c3.nmi.ük8Sie erläutern das Produktplanungssystem ihres Betriebes.</t>
  </si>
  <si>
    <t>c3.nmi.bt6Sie bearbeiten Produktbestellungen von Lager- und Auftragsartikeln fristgerecht.</t>
  </si>
  <si>
    <t>c3.nmi.bt7Sie ermitteln die Warenverfügbarkeit und erstellen bei Bedarf einen Produktionsauftrag.</t>
  </si>
  <si>
    <t>c3.nmi.bt8Sie koordinieren den Transport mit den notwendigen Lieferdokumenten.</t>
  </si>
  <si>
    <t>c3.nmi.bt9Sie informieren Kunden über Fehllieferungen und planen entsprechende Nachlieferungen.</t>
  </si>
  <si>
    <t>c3.nmi.ük8Sie zeigen den Bestellprozess ihres Betriebes und die dazugehörigen Dokumente auf.</t>
  </si>
  <si>
    <t>c3.nmi.ük9Sie erklären verschiedene Lagerarten ihrer Branche auf und ermitteln die Lagerkennzahlen.</t>
  </si>
  <si>
    <t>c3.nmi.ük10Sie erläutern die Vor- und Nachteile sowie Besonderheiten der wichtigsten Transportmittel.</t>
  </si>
  <si>
    <t>c3.nmi.ük11Sie bestimmen für die Produkte ihres Betriebes das geeignete Transportmittel und begründen ihre Wahl.</t>
  </si>
  <si>
    <t>c3.nmi.ük12Sie vergleichen die Umwelt- und Klimaverträglichkeit verschiedener Transportmittel anhand von Kennzahlen.</t>
  </si>
  <si>
    <t>c3.nmi.bt10Sie erstellen Produktionsaufträge für Exportkunden.</t>
  </si>
  <si>
    <t>c3.nmi.bt11Sie erstellen die notwendigen Transport- und Zolldokumente unter Berücksichtigung der Zoll-Tarife, länderspezifischen Vorgaben und internationalen Handelsklauseln.</t>
  </si>
  <si>
    <t>c3.nmi.bt12Sie koordinieren den Bestellablauf mit den internen Stellen und dem Exportkunden transparent.</t>
  </si>
  <si>
    <t>c3.nmi.ük12Sie stellen die Bedeutung des Aussenhandels für ihren Betrieb und ihre Branche übersichtlich dar</t>
  </si>
  <si>
    <t>c3.nmi.ük13Sie beschreiben den Nutzen der Freihandelsabkommen für den Import und Export von Gütern ihrer Branche.</t>
  </si>
  <si>
    <t>c3.nmi.ük14Sie nennen die rechtlichen Grundlagen der Zollbestimmungen und Zolltarife.</t>
  </si>
  <si>
    <t>c3.nmi.ük15Sie erklären die wichtigsten Zolltarife für ihren Betrieb.</t>
  </si>
  <si>
    <t>c3.nmi.ük16Sie erstellen und beschaffen die notwendigen Zollpapiere und Ursprungsnachweise.</t>
  </si>
  <si>
    <t>c3.nmi.ük17Sie erklären die Hauptfunktionen der internationalen Handelsklauseln.</t>
  </si>
  <si>
    <t>c3.nmi.ük18Sie planen einen Exporttransport mit den wichtigsten Transportmitteln.</t>
  </si>
  <si>
    <t>c4 Marketing- und Kommunikationsaktivitäten umsetzen</t>
  </si>
  <si>
    <t>c4.bt1Sie kommunizieren mit allen betriebsinternen und externen Anspruchsgruppen über alle Kanäle gemäss den betrieblichen Informations- und Kommunikationsvorgaben.</t>
  </si>
  <si>
    <t>c4.bt2Sie kommunizieren mit allen betriebsinternen und externen Anspruchsgruppen mündlich und schriftlich in der regionalen Landessprache oder in einer Fremdsprache.</t>
  </si>
  <si>
    <t>c4.bt3Sie hinterfragen ihr persönliches Kommunikationsverhalten gegenüber betriebsinternen und externen Anspruchsgruppen und leiten geeignete Verbesserungsmassnahmen ab.</t>
  </si>
  <si>
    <t>c4.bt4Sie informieren sich über Entwicklungen im Kommunikationsbereich und erarbeiten passende Vorschläge für ihren Betrieb.</t>
  </si>
  <si>
    <t>c4.bt5Sie testen den Einsatz neuer Kommunikationsmittel und -formen.</t>
  </si>
  <si>
    <t>c4.bt6Sie unterstützen die Planung und die Koordination von Marketing- und Kommunikationsaktivitäten über verschiedene Kanäle in ihrem Arbeitsbereich zielgruppenorientiert.</t>
  </si>
  <si>
    <t>c4.nmi.bt1Sie erarbeiten geeignete Verkaufsförderungsmassnahmen für die Produkte ihres Betriebes für unterschiedliche Anspruchsgruppen.</t>
  </si>
  <si>
    <t>c4.nmi.bt2Sie wenden das CI/CD ihres Betriebes bei der Erstellung von Verkaufsförderungsunterlagen oder anderen Dokumenten an.</t>
  </si>
  <si>
    <t>c4.nmi.ük1Sie zeigen passende Verkaufsförderungsmassnahmen ihrer Branche auf.</t>
  </si>
  <si>
    <t>c4.nmi.ük2Sie erläutern das Corporate Identity (CI)/Corporate Design (CD) ihres Betriebes bei der Erstellung von Verkaufsförderungsunterlagen.</t>
  </si>
  <si>
    <t>c4.nmi.ük3Sie erklären die wesentlichen Merkmale für die Erstellung eines Briefings für externe Firmen.</t>
  </si>
  <si>
    <t>c4.nmi.ük4Sie präsentieren Produktvorstellungen mit geeigneten Präsentationstechniken zielgruppenorientiert.</t>
  </si>
  <si>
    <t>c4.nmi.ük5Sie interpretieren Kundenwünsche und leiten daraus geeignete Verkaufsförderungsmassnahmen ab.</t>
  </si>
  <si>
    <t>c4.nmi.ük6Sie erläutern die Grundlagen des Nachhaltigkeitsmarketings.</t>
  </si>
  <si>
    <t>c4.nmi.bt3Sie bearbeiten unterschiedliche Sponsoringsanfragen, indem sie Anfragen entgegennehmen, diese selbständig bearbeiten und bei Bedarf Rücksprache mit den zuständigen Stellen nehmen.</t>
  </si>
  <si>
    <t>c4.nmi.bt4Sie organisieren den Versand oder die Abholung von Naturalspenden fristgerecht.</t>
  </si>
  <si>
    <t>c4.nmi.ük6Sie erläutern den Sinn und Zweck von Sponsoring als Marketing.</t>
  </si>
  <si>
    <t>c4.nmi.ük7Sie erklären die wesentlichen Schritte für den Produktversand.</t>
  </si>
  <si>
    <t>c4.nmi.ük8Sie präsentieren sinnvolle Gegenleistungen für Sponsoringanfragen zielgruppenorientiert.</t>
  </si>
  <si>
    <t>c4.nmi.ük9Sie erarbeiten optimale Produktplatzierungen an Sponsoringanlässen.</t>
  </si>
  <si>
    <t>c4.nmi.bt5Sie organisieren interne oder externe Produktdegustationen.</t>
  </si>
  <si>
    <t>c4.nmi.bt6Sie organisieren ihre Firmenauftritte an Messen und Events gemeinsam mit der Marketingleitung und dem Produktmanagement.</t>
  </si>
  <si>
    <t>c4.nmi.ük10Sie präsentieren kreative Ideen für Produktplatzierungen bei Firmenauftritten.</t>
  </si>
  <si>
    <t>c4.nmi.ük11Sie erklären interne Degustationsformulare und leiten Konsequenzen aus den Ergebnissen ab.</t>
  </si>
  <si>
    <t>c4.nmi.ük12Sie zeigen unterschiedliche Möglichkeiten in der Sortimentsgestaltung zielgruppenorientiert auf.</t>
  </si>
  <si>
    <t>c4.nmi.ük13Sie präsentieren Aktivierungsmassnahmen zielgruppenorientiert.</t>
  </si>
  <si>
    <t>c4.nmi.ük14Sie erklären Personalrichtlinien mit Arbeitszeiteinteilung an Messen und Events.</t>
  </si>
  <si>
    <t>c4.nmi.ük15Sie beschreiben Massnahmen, um die Umwelt- und Klimabelastung von Messen und Events zu reduzieren.</t>
  </si>
  <si>
    <t>c5 Finanzielle Vorgänge betreuen und kontrollieren</t>
  </si>
  <si>
    <t>c5.bt1Sie erstellen für Anlässe, Teilprojekte und weitere Aufträge Budgets sowie Abrechnungen über effektive Kosten und Erträge.</t>
  </si>
  <si>
    <t>c5.bt2Sie erkennen Abweichungen von Budget- und effektiven Kosten sowie Erträgen und schlagen den zuständigen Stellen rechtzeitig Massnahmen vor.</t>
  </si>
  <si>
    <t>c5.bt3Sie bearbeiten Rechnungen und leiten sie an die zuständigen Stellen weiter.</t>
  </si>
  <si>
    <t>c5.bt4Sie handeln gemäss den finanziellen Rahmenbedingungen kostenbewusst.</t>
  </si>
  <si>
    <t>c5.bt5Sie prüfen die finanziellen Vorgänge in ihrem Arbeitsbereich auf Unklarheiten, Fehler, kritische Situationen sowie Plausibilität und korrigieren sie nach Absprache mit der vorgesetzten Stelle.</t>
  </si>
  <si>
    <t>Handlungskompetenzbereich a</t>
  </si>
  <si>
    <t>Handlungskompetenzbereich c</t>
  </si>
  <si>
    <t>Handlungskompetenzbereich e</t>
  </si>
  <si>
    <t>Leistungsziele</t>
  </si>
  <si>
    <t>Kandidat:in
Vorname Name:</t>
  </si>
  <si>
    <t>Kandidat:in
Ausbildungsbetr.:</t>
  </si>
  <si>
    <r>
      <rPr>
        <b/>
        <sz val="11"/>
        <color theme="1"/>
        <rFont val="Aptos Narrow"/>
        <family val="2"/>
        <scheme val="minor"/>
      </rPr>
      <t>Skala</t>
    </r>
    <r>
      <rPr>
        <sz val="11"/>
        <color theme="1"/>
        <rFont val="Aptos Narrow"/>
        <family val="2"/>
        <scheme val="minor"/>
      </rPr>
      <t xml:space="preserve"> =&gt; Detaillierte Erklärungen zur Skala sind im Register 0_Deckblatt und Anleitung zu finden.
3 Punkte: Die Fragestellung wurde umfassend bearbeitet. Alle verlangten Aspekte wurden qualitativ gut bis sehr gut behandelt.
2 Punkte: Die Antwort zeigt kleinere Abweichungen zur umfassenden Lösung. 
1 Punkt: Die Antwort zeigt grössere Abweichungen zur umfassenden Lösung. 
0 Punkte: Die Antwort ist unbrauchbar und weicht ganz oder teilweise von der umfassenden Antwort ab.</t>
    </r>
  </si>
  <si>
    <t>HKB</t>
  </si>
  <si>
    <t>zu beurteilende Leitfragen</t>
  </si>
  <si>
    <t>Punkte 
0-3</t>
  </si>
  <si>
    <r>
      <t xml:space="preserve">Begründung der Abzüge
</t>
    </r>
    <r>
      <rPr>
        <sz val="10"/>
        <color theme="1"/>
        <rFont val="Arial"/>
        <family val="2"/>
      </rPr>
      <t>(jegliche Abzüge müssen schriftlich begründet werden)</t>
    </r>
    <r>
      <rPr>
        <b/>
        <sz val="10"/>
        <color theme="1"/>
        <rFont val="Arial"/>
        <family val="2"/>
      </rPr>
      <t/>
    </r>
  </si>
  <si>
    <t xml:space="preserve">HKB A </t>
  </si>
  <si>
    <t>Anspruchgruppen einbeziehen</t>
  </si>
  <si>
    <t xml:space="preserve">Leitfrage:   Bezieht die kand. Person die relevanten Anspruchgruppen ein? </t>
  </si>
  <si>
    <t>- Die relevanten Anspruchsgruppen sind einbezogen.</t>
  </si>
  <si>
    <t>Auftrag korrekt erbringen</t>
  </si>
  <si>
    <t>Leitfrage:   Erbringt die kand. Person  die Handlung im Sinne des erteilten Auftrags fachlich korrekt?</t>
  </si>
  <si>
    <t>- Ergebnis ist inhaltlich fachlich korrekt.
- Ergebnis ist sprachlich korrekt. 
- Ergebnis ist bezogen auf die Ausgangslage (Ausgangssituation) angemessen.</t>
  </si>
  <si>
    <t>Arbeitsprozess koordinierern</t>
  </si>
  <si>
    <t>Leitfrage:   Koordiniert die kand. Person den Arbeitsprozess nachvollziebar?</t>
  </si>
  <si>
    <t>- Ressourcen (Zeit, Räume, Personal) sind eingeplant.
- Anforderungen der Anspruchsgruppen sind berücksichtigt.</t>
  </si>
  <si>
    <t>Fachsprache verwenden</t>
  </si>
  <si>
    <t>Leitfrage:   Verwendet die kand. Person die Fachsprache angemessen?</t>
  </si>
  <si>
    <t xml:space="preserve">- Fachsprache wird im Kontext korrekt verwendet. </t>
  </si>
  <si>
    <t>Hilfsmittel und Technologien verwenden</t>
  </si>
  <si>
    <t>Leitfrage:   Verwendet die kand. Person die Hilfsmittel/Technologien bezogen auf den Auftrag angemessen?</t>
  </si>
  <si>
    <t xml:space="preserve">- Für den Auftrag passende Softwareprogramme werden eingesetzt. 
- Die gewählten Softwareprogramme werden fachlich korrekt angewendet. 
- Die gewählten Softwareprogramme werden effizient angewendet. </t>
  </si>
  <si>
    <t>Informationsquellen und Daten nutezn</t>
  </si>
  <si>
    <t>Leitfrage:   Nutzt die kand. Person die Informationsquellen/Daten bezogen auf den Auftrag angemessen?</t>
  </si>
  <si>
    <t>- Es werden die für die Auftragsbearbeitung relevanten Informationen/Daten ausgewählt.
- Die ausgewählten Informationen/Daten werden im Auftrag fachgerecht verarbeitet.</t>
  </si>
  <si>
    <t xml:space="preserve">Ergebnis aufbereiten </t>
  </si>
  <si>
    <t xml:space="preserve">Leitfrage:   Bereitet die kand. Person das Ergebnis des Auftrages zielgruppengerecht auf? </t>
  </si>
  <si>
    <t>- Die Sprache ist der Zielgruppe angemessen.
- Bilder und/oder Grafiken sind passend eingesetzt. 
- Das Ergebnis ist für die Zielgruppe passend aufbereitet.</t>
  </si>
  <si>
    <t>Punkte:</t>
  </si>
  <si>
    <t>von total möglichen Punkten:</t>
  </si>
  <si>
    <t>Fallb:</t>
  </si>
  <si>
    <t>Die Verbereitung dauert 5 Minuten.</t>
  </si>
  <si>
    <t>Im Fachgespräch diskutieren Sie mit der Expertin oder dem Experten über die von Ihnen ausgeführten Aufträge sowie über verschiedene Aspekte des übergeordneten Falls. Bereiten Sie sich gedanklich auf das Fachgespräch vor. Sie dürfen sich Notizen machen und diese während des Fachgesprächs verwenden.</t>
  </si>
  <si>
    <t>HKB B</t>
  </si>
  <si>
    <t>a1Kaufmännische Kompetenzentwicklung überprüfen und weiterentwickeln</t>
  </si>
  <si>
    <t>b1In unterschiedlichen Teams zur Bearbeitung kaufmännischer Aufträge zusammenarbeiten und kommunizieren</t>
  </si>
  <si>
    <t>b1.bt1Sie arbeiten mit allen Teammitgliedern situationsgerecht zusammen.</t>
  </si>
  <si>
    <t>c1Aufgaben und Ressourcen im kaufmännischen Arbeitsbereich planen, koordinieren und optimieren</t>
  </si>
  <si>
    <t>b1.bt2Sie kommunizieren mit allen Teammitgliedern in der regionalen Landessprache, in Englisch oder in einer zweiten Landessprache.</t>
  </si>
  <si>
    <t>b1.bt3Sie kommunizieren mit allen Teammitgliedern adressatengerecht.</t>
  </si>
  <si>
    <t>a2Netzwerke im kaufmännischen Bereich aufbauen und nutzen</t>
  </si>
  <si>
    <t>b1.bt4Sie sprechen Konfliktsituationen an und setzen sich für sachbezogene Lösungen ein.</t>
  </si>
  <si>
    <t>b1.bt5Sie reflektieren ihre Kommunikation und ihren Umgang mit den Teammitgliedern und leiten Optimierungsmassnahmen für die Zukunft ab.</t>
  </si>
  <si>
    <t>b1.bt6Sie setzen in ihren Aufträgen Vorgaben, Vereinbarungen und Termine um und leiten bei Abweichungen zeitgerecht Massnahmen ein.</t>
  </si>
  <si>
    <t>b2Schnittstellen in betrieblichen Prozessen koordinieren</t>
  </si>
  <si>
    <t>b2.bt1Sie arbeiten als Bindeglied mit unterschiedlichen Schnittstellenpartnern und Anspruchsgruppen effizient zusammen über unterschiedliche Kanäle.</t>
  </si>
  <si>
    <t>a3Kaufmännische Aufträge entgegennehmen und bearbeiten</t>
  </si>
  <si>
    <t>b2.bt2Sie schätzen die Bedürfnisse und Anliegen der verschiedenen Anspruchsgruppen an den Schnittstellen ein und leiten zweckmässige Arbeitsschritte systematisch ab.</t>
  </si>
  <si>
    <t>b2.bt3Sie koordinieren an den Schnittstellen zwischen allen Beteiligten mit kaufmännischen Hilfsmitteln.</t>
  </si>
  <si>
    <t>c2Kaufmännische Unterstützungsprozesse koordinieren und umsetzen</t>
  </si>
  <si>
    <t>b2.bt4Sie kommunizieren und dokumentieren als Bindeglied anspruchsvolle technische und fachliche Inhalte gegenüber internen und externen Schnittstellenbeteiligten adressatengerecht.</t>
  </si>
  <si>
    <t>b2.bt5Sie wenden im Geschäftsverkehr die betrieblichen und gesellschaftlichen Regeln, Usanzen und Vorgaben an.</t>
  </si>
  <si>
    <t>b2.bt6Sie reflektieren ihre Schnittstellenkoordination und schlagen den zuständigen Stellen Optimierungsmassnahmen vor.</t>
  </si>
  <si>
    <t>b2.bt7Sie arbeiten mit den Fachverantwortlichen konstruktiv zusammen.</t>
  </si>
  <si>
    <t>b2.nmi.bt1Sie setzen die für ihren Arbeitsbereich notwendigen gesetzlichen Grundlagen um.</t>
  </si>
  <si>
    <t>b2.nmi.bt2Sie setzen die betrieblichen Richtlinien (mindestens in den Bereichen Arbeitssicherheit, Hygienevorgaben, interne und externe Regulierungen und Compliance-Richtlinien, Hausordnung) im Rahmen ihrer täglichen Arbeit um.</t>
  </si>
  <si>
    <t>b2.nmi.bt3Sie setzen gezielt die betrieblichen Vorgaben zur Nachhaltigkeit um.</t>
  </si>
  <si>
    <t>b2.nmi.bt4Sie wenden beim Umgang mit sämtlichen Informationen die rechtlichen Vorgaben, die Datenschutzrichtlinien sowie die Regeln der Schweigepflicht an.</t>
  </si>
  <si>
    <t>b2.nmi.üK1Sie erläutern die relevanten rechtlichen Grundlagen in der Lebensmittelbranche und die dazugehörigen lebensmittelrechtlichen Gesetze und Vorschriften.</t>
  </si>
  <si>
    <t>b2.nmi.üK2Sie erklären die gesetzlichen Anforderungen für Zertifizierungen und Labels ihrer Branche.</t>
  </si>
  <si>
    <t>b2.nmi.üK3Sie erläutern die Besonderheiten bezüglich Arbeitssicherheit und Gesundheitsschutz (Hygienestandards) in ihrer Branche.</t>
  </si>
  <si>
    <t>b2.nmi.üK4Sie erklären aktuelle politische Vorstösse in ihrer Branche.</t>
  </si>
  <si>
    <t>b2.nmi.üK5Sie erläutern regulatorische Institutionen ihrer Branche.</t>
  </si>
  <si>
    <t>b2.nmi.üK6Sie erläutern Nachhaltigkeitstrends und –richtlinien ihrer Branche.</t>
  </si>
  <si>
    <t>c3Betriebliche Prozesse dokumentieren, koordinieren und umsetzen</t>
  </si>
  <si>
    <t>b2.nmi.üK7Sie erläutern die Relevanz von Datenschutzrichtlinien.</t>
  </si>
  <si>
    <t>b3In wirtschaftlichen Fachdiskussionen mitdiskutieren</t>
  </si>
  <si>
    <t xml:space="preserve">b3.bt1Sie bringen sich in wirtschaftlichen Fachdiskussionen mit Arbeitskolleg/innen zu Themen der Ethik, Moral, Technologie, Ökologie, Nachhaltigkeit sowie des Rechts differenziert ein. </t>
  </si>
  <si>
    <t>b3.bt2Sie recherchieren Wissenslücken aus Fachdiskussionen in unterschiedlichen Informationsquellen.</t>
  </si>
  <si>
    <t>b3.bt3Sie überprüfen die Qualität und die Seriosität ihrer Rechercheergebnisse kritisch.</t>
  </si>
  <si>
    <t>b3.bt4Sie leiten aus aktuellen globalen wirtschaftlichen Entwicklungen für ihren Betrieb und dessen Wirtschaftszweig Schlussfolgerungen ab.</t>
  </si>
  <si>
    <t>b3.bt5Sie argumentieren in Fachdiskussionen die spezifische Interessenslage des Betriebs gegenüber verschiedenen Anspruchsgruppen sachlich und überzeugend.</t>
  </si>
  <si>
    <t>b3.nmi.bt1Sie erläutern das Produkt- und Dienstleistungsangebot ihres Betriebs gegenüber unterschiedlichen Anspruchsgruppen differenziert.</t>
  </si>
  <si>
    <t>b3.nmi.bt2Sie recherchieren über verschiedene Kanäle zu Innovationen, Trends und Entwicklungen in der Branche.</t>
  </si>
  <si>
    <t>b3.nmi.bt3Sie setzen ihre Marktkenntnisse in Fachgesprächen mit Kolleg/innen und Kund/innen situationsgerecht ein.</t>
  </si>
  <si>
    <t>b3.nmi.ük1Sie erklären die Produkte, wichtige Produktgruppen und dazugehörige Dienstleistungen von Nahrungsmittelbetrieben.</t>
  </si>
  <si>
    <t>b3.nmi.ük2Sie erläutern die wichtigsten Absatzmärkte und Beschaffungsmärkte für Produkte und Dienstleistungen der Branche Nahrungsmittelindustrie.</t>
  </si>
  <si>
    <t>b3.nmi.ük3Sie zeigen die wesentlichen branchenrelevanten Anspruchsgruppen und deren Hauptaufgaben auf.</t>
  </si>
  <si>
    <t>b3.nmi.ük4Sie nennen die wichtigsten Informationskanäle ihrer Branche.</t>
  </si>
  <si>
    <t>b3.nmi.ük5Sie erklären die wichtigsten Einflussfaktoren in ihre Branche.</t>
  </si>
  <si>
    <t>b3.nmi.ük6Sie erklären die aktuellen Innovationen, Trends und Entwicklungen in ihrer Branche.</t>
  </si>
  <si>
    <t>b3.nmi.ük7Sie leiten aus der allgemeinen Marktentwicklung und Trends in der Lebensmittelbranche Chancen und Gefahren für ihr Unternehmen ab.</t>
  </si>
  <si>
    <t>b4Kaufmännische Projektmanagementaufgaben ausführen und Teilprojekte bearbeiten</t>
  </si>
  <si>
    <t>b4.bt1Sie bearbeiten kleinere Arbeitspakete und Teilprojekte.</t>
  </si>
  <si>
    <t>b4.bt2Sie erstellen und bewirtschaften Arbeitsumgebungen für Teilprojekte.</t>
  </si>
  <si>
    <t>b4.bt3Sie erstellen für kleinere Projekte oder Teilprojekte einen Entwurf für Terminpläne.</t>
  </si>
  <si>
    <t>b4.bt4Sie kontrollieren den Projektverlauf anhand der projektspezifischen Vorgaben und informieren bei Abweichungen die Projektleitung und die im Projekt involvierten Personen.</t>
  </si>
  <si>
    <t>b5Betriebliche Veränderungsprozesse mitgestalten</t>
  </si>
  <si>
    <t>b5.bt1Sie informieren sich über betriebliche Neuerungen und Veränderungen und deren Bedeutung für ihren Tätigkeitsbereich.</t>
  </si>
  <si>
    <t>b5.bt2Sie analysieren die Auswirkungen der betrieblichen Veränderungen auf ihren Arbeitsbereich und schlagen Umsetzungsmassnahmen vor.</t>
  </si>
  <si>
    <t>b5.bt3Sie setzen neue betriebliche Massnahmen, Aufgaben, Verfahren oder Arbeitsweisen entsprechend den Vorgaben der vorgesetzten Stellen um.</t>
  </si>
  <si>
    <t>b5.bt4Sie fragen bei Unsicherheiten bezüglich betrieblichen Veränderungen bei der vorgesetzten Person nach.</t>
  </si>
  <si>
    <t>c4Marketing- und Kommunikationsaktivitäten umsetzen</t>
  </si>
  <si>
    <t>c5Finanzielle Vorgänge betreuen und kontrollieren</t>
  </si>
  <si>
    <t>Handlungskompetenzbereich b</t>
  </si>
  <si>
    <r>
      <rPr>
        <b/>
        <sz val="11"/>
        <color theme="1"/>
        <rFont val="Aptos Narrow"/>
        <family val="2"/>
        <scheme val="minor"/>
      </rPr>
      <t xml:space="preserve">Skala </t>
    </r>
    <r>
      <rPr>
        <sz val="11"/>
        <color theme="1"/>
        <rFont val="Aptos Narrow"/>
        <family val="2"/>
        <scheme val="minor"/>
      </rPr>
      <t>=&gt; Detaillierte Erklärungen zur Skala sind im Register 0_Deckblatt und Anleitung zu finden.
3 Punkte: Die Fragestellung wurde umfassend bearbeitet. Alle verlangten Aspekte wurden qualitativ gut bis sehr gut behandelt.
2 Punkte: Die Antwort zeigt kleinere Abweichungen zur umfassenden Lösung. 
1 Punkt: Die Antwort zeigt grössere Abweichungen zur umfassenden Lösung. 
0 Punkte: Die Antwort ist unbrauchbar und weicht ganz oder teilweise von der umfassenden Antwort ab.</t>
    </r>
  </si>
  <si>
    <t>Vorgehensweise begründen</t>
  </si>
  <si>
    <t>Leitfrage: Begründet die kand. Person ihre Vorgehensweise  fachlich nachvollziehbar?</t>
  </si>
  <si>
    <t xml:space="preserve">- Herausforderungen werden aufgezeigt.
- Die Wahl der eingesetzten Hilfsmittel/Technologien wird nachvollziehbar begründet. </t>
  </si>
  <si>
    <t>Vorbereitete Miniaufträge/Fragen:</t>
  </si>
  <si>
    <t>Gelungene Aspekte und Verbesserungspotenzial erläutern</t>
  </si>
  <si>
    <t>Leitfrage: Erläutert die kand. Person die gelungenen Aspekte und das Verbesserungspotenzial des Ergebnisses kritisch?</t>
  </si>
  <si>
    <t>- Gelungene Aspekte werden begründet.
- Verbesserungspotenzial wird begründet.</t>
  </si>
  <si>
    <t>Marktkenntnisse einsetzen</t>
  </si>
  <si>
    <t>Leitfrage: Setzt die kand. Person ihre Marktkenntnisse situationsgerecht ein?</t>
  </si>
  <si>
    <t>- Die wichtigsten Merkmale des Markts (z.B. Produktkategorie, geografischer Raum, 
   Marktstellung, Mitbewerber, Trends) werden genannt.</t>
  </si>
  <si>
    <t>Vernetzungen und Abhängigkeiten erklären</t>
  </si>
  <si>
    <t>Leitfrage: Erklärt die kand. Person Vernetzungen und Abhängigkeiten korrekt?</t>
  </si>
  <si>
    <t xml:space="preserve">- Der Einbezug der verschiedenen Anspruchsgruppen und die damit verbundenen 
   Schnittstellen wird begründet. 
- Die verschiedenen Herausforderungen in Bezug auf Vernetzung und Abhängigkeiten 
   werden korrekt erklärt. </t>
  </si>
  <si>
    <t>Nachvollziehbar argumentieren</t>
  </si>
  <si>
    <t>Leitgrage: Argumentiert die kand. Person im Fachgespräch nachvollziehbar?</t>
  </si>
  <si>
    <t>- Die Argumentation ist fachlich korrekt.
- Die Argumentation und der Auftritt sind überzeugend.</t>
  </si>
  <si>
    <t>Betriebswirtschaftliche Aspekte erklären</t>
  </si>
  <si>
    <t>Leitfrage: Erklärt die kand. Person betriebswirtschaftliche Aspekte?</t>
  </si>
  <si>
    <t xml:space="preserve">- Die anfallenden Aufwände (z.B. Finanzen, Personalressourcen, Material, Infrastruktur) 
   werden erläutert.  
- Mögliche Erträge (z.B. Image, Verkäufe) werden aufgezeigt. </t>
  </si>
  <si>
    <t>Marketing- und Kommunikationsmassnahme(n) aufbereiten</t>
  </si>
  <si>
    <t>Leitfrage: Zeigt die kand. Person mögliche Marketing- und Kommunikationsmassnahme(n) 
                   situationsbezogen auf?</t>
  </si>
  <si>
    <t xml:space="preserve">- Idee(n) für Marketing- und Kommunikationsmassnahme(n) wird/werden genannt. 
- Nutzen der Marketing- und Kommunikationsmassnahme(n) wird erläutert. </t>
  </si>
  <si>
    <t xml:space="preserve">Hinweise Critical Incident: </t>
  </si>
  <si>
    <t xml:space="preserve">Für die Bearbeitung des Critical Incident haben Sie 10 Minuten Zeit. Lesen Sie die Fallbeschreibung und die Aufgabenstellung und setzen Sie die Aufgabenstellung direkt um. </t>
  </si>
  <si>
    <t>Fallbeschreibung Critcal Incident:</t>
  </si>
  <si>
    <t>Aufgabenstellung Critical Incident:</t>
  </si>
  <si>
    <t>HKB D</t>
  </si>
  <si>
    <t>d1Anliegen von Kunden oder Lieferanten entgegennehmen</t>
  </si>
  <si>
    <t>d2Informations- und Beratungsgespräche mit Kunden oder Lieferanten führen</t>
  </si>
  <si>
    <t>d3Verkaufs- und Verhandlungsgespräche mit Kunden oder Lieferanten führen</t>
  </si>
  <si>
    <t>Auf unerwartete Eriegnisse oder Störungen reagieren</t>
  </si>
  <si>
    <t>Leitfrage: Reagiert die kand. Person angemessen auf unerwartete Ereignisse oder Störungen?</t>
  </si>
  <si>
    <t>- Die Bearbeitung/Reaktion ist verhältnismässig.
- Die Bearbeitung/Reaktion ist fachlich korrekt. 
- Die Bearbeitung/Reaktion geschieht ruhig und ohne Panik/Hektik (Ruhe bewahren, kühlen Kopf 
   bewahren, keine Panik/Hektik).</t>
  </si>
  <si>
    <t>Vorbereitete Miniaufträge/Fragen</t>
  </si>
  <si>
    <t>Kunden- oder Lieferantenbeziehungen gestalten</t>
  </si>
  <si>
    <t>Leitfrage: Gestaltet die kand. Person die Kunden- oder Lieferantenbeziehung professionell?</t>
  </si>
  <si>
    <t>- Die Bearbeitung/Reaktion ist kundenorientiert.
- Es wird empathisch kommuniziert.
- Die Kommunikation ist klar/transparent</t>
  </si>
  <si>
    <t>Vorgeschlagene Lösung reflektieren</t>
  </si>
  <si>
    <t>Leitfrage: Reflektiert die kand. Person die vorgeschlagene Lösung?</t>
  </si>
  <si>
    <t>- Die Reflexion ist nachvollziehbar.
- Mögliche Alternativen werden aufgezeigt.
- Chancen und Risiken werden benannt.</t>
  </si>
  <si>
    <t xml:space="preserve">erreichte Punkte </t>
  </si>
  <si>
    <t>maximal mögliche Punkte</t>
  </si>
  <si>
    <t>A: Handeln in agilen Arbeits- und Organisationsformen</t>
  </si>
  <si>
    <t>Prüfungsteil 1</t>
  </si>
  <si>
    <t>Prüfungsteil 2</t>
  </si>
  <si>
    <t>B: Interagieren in einem vernetzten Arbeitsumfeld</t>
  </si>
  <si>
    <t>C: Koordinieren von unternehmerischen Arbeitsprozessen</t>
  </si>
  <si>
    <t>D: Gestalten von Kunden- oder Lieferantenbeziehungen</t>
  </si>
  <si>
    <t>Prüfungsteil 3</t>
  </si>
  <si>
    <t xml:space="preserve">E: Einsetzen von Technologien der digitalen Arbeitswelt </t>
  </si>
  <si>
    <t>Total</t>
  </si>
  <si>
    <t>Kontrolle Total</t>
  </si>
  <si>
    <t>Unterschriften</t>
  </si>
  <si>
    <t>Ort, Datum</t>
  </si>
  <si>
    <t>d1.bt1Sie beantworten Kunden- oder Lieferantenanfragen über alle Kommunikationskanäle zu Produkten und Dienstleistungen des Betriebs zeitnah.</t>
  </si>
  <si>
    <t>d1.bt2Sie gehen auf die Anliegen der Kund/innen oder Lieferant/innen ein.</t>
  </si>
  <si>
    <t>d1.bt3Sie erfassen die Kunden- oder Lieferantenanliegen.</t>
  </si>
  <si>
    <t>d1.bt4Sie leiten bei Bedarf die Anliegen der Kund/innen oder Lieferant/innen an die zuständige Stelle weiter.</t>
  </si>
  <si>
    <t>d1.bt5Sie deuten verbale und nonverbale Signale der Kund/innen oder Lieferant/innen und leiten geeignete Massnahmen ab.</t>
  </si>
  <si>
    <t>d1.bt6Sie führen erste Abklärungen der Kundenbedürfnisse durch.</t>
  </si>
  <si>
    <t>d1.bt7Sie stellen den Informationsfluss zu Kund/innen oder Lieferant/innen zeitnah sicher.</t>
  </si>
  <si>
    <t>d1.bt8Sie kommunizieren mit Kund/innen oder Lieferant/innen mündlich und schriftlich in der regionalen Landessprache oder in einer Fremdsprache.</t>
  </si>
  <si>
    <t>d1.nmi.bt1Sie empfangen und betreuen betriebsinterne und externe Personen im Unternehmen situationsgerecht und leiten sie bei Bedarf weiter an die zuständigen Stellen.</t>
  </si>
  <si>
    <t>d1.nmi.bt2Sie organisieren Raumplanungen und bereiten die Räumlichkeiten vor.</t>
  </si>
  <si>
    <t>d1.nmi.bt3Sie organisieren Betriebsbesichtigungen oder geben über andere Kanäle Auskunft über die Produktionsprozesse.</t>
  </si>
  <si>
    <t>d1.nmi.bt4Sie präsentieren die Produkte des Betriebe</t>
  </si>
  <si>
    <t>d1.nmi.bt5Sie begleiten die Einarbeitung neuer Produktionsmitarbeitenden, indem sie ein Einführungsprogramm erstellen und die relevanten Voraussetzungen für den Arbeitsbeginn schaffen.</t>
  </si>
  <si>
    <t>d1.nmi.ük1Sie erklären die Herstellungsprozesse für die Produkte ihres Betriebes.</t>
  </si>
  <si>
    <t>d1.nmi.ük2Sie erläutern die Zutrittsbestimmungen für die Nahrungsmittelbetriebe.</t>
  </si>
  <si>
    <t>d1.nmi.ük3Sie erklären die betriebsinternen Abläufe für Besucher und externes technisches Personal.</t>
  </si>
  <si>
    <t>d1.nmi.ük4Sie zeigen auf, wie neue Mitarbeitende gemäss den Hygienebestimmungen ihres Unternehmens in die Produktion eingeführt werden.</t>
  </si>
  <si>
    <t>d1.nmi.ük5Sie erläutern geeignete Verhaltensweisen im Umgang mit unterschiedlichen Kunden</t>
  </si>
  <si>
    <t>d1.nmi.ük6Sie präsentieren Produktvorstellungen mit geeigneten Marketinginstrumenten wirkungsvoll.</t>
  </si>
  <si>
    <t>d1.nmi.ük7Sie planen den Ablauf für Betriebsbesichtigungen.</t>
  </si>
  <si>
    <t>d1.nmi.bt1Sie bearbeiten Kundenrückmeldungen und Beanstandungen auf unterschiedlichen Kanälen kundenfreundlich.</t>
  </si>
  <si>
    <t>d1.nmi.bt2Sie dokumentieren die Beanstandungen in den entsprechenden Systemen.</t>
  </si>
  <si>
    <t>d1.nmi.bt3Sie organisieren die Warenrücknahme, allfällige Nachlieferungen und das Erstellen von Gutschriften.</t>
  </si>
  <si>
    <t>d1.nmi.ük1Sie erklären das Qualitätsmanagementsystem ihres Betriebes.</t>
  </si>
  <si>
    <t>d1.nmi.ük2Sie analysieren die wichtigsten sensorischen Eigenschaften der Produkte ihrer Branche.</t>
  </si>
  <si>
    <t>d1.nmi.ük3Sie erläutern mögliche Gründe für Qualitätsabweichungen und deren Konsequenzen.</t>
  </si>
  <si>
    <t>d1.nmi.ük4Sie analysieren Beanstandungen und leiten daraus Massnahmen zur Verbesserung ab.</t>
  </si>
  <si>
    <t>d1.nmi.ük5Sie erarbeiten für Reklamationen kundenorientierte Lösungen.</t>
  </si>
  <si>
    <t>d1.nmi.ük6Sie analysieren Produktfeedbackformulare und leiten daraus Verbesserungsmassnahmen ab.</t>
  </si>
  <si>
    <t>d2.bt1Sie führen strukturierte Informations- und Beratungsgespräche mit Kund/innen oder Lieferant/innen über unterschiedliche Kanäle.</t>
  </si>
  <si>
    <t>d2.bt2Sie klären Bedürfnisse von Kund/innen oder Lieferant/innen umfassend ab.</t>
  </si>
  <si>
    <t>d2.bt3Sie schaffen eine vertrauensvolle Gesprächsatmosphäre.</t>
  </si>
  <si>
    <t>d2.bt4Sie bieten den Kund/innen oder Lieferanten auf der Basis der Bedürfnisabklärung sinnvolle Produkte und Dienstleistungen an.</t>
  </si>
  <si>
    <t>d2.bt5Sie präsentieren Lösungsvorschläge überzeugend.</t>
  </si>
  <si>
    <t>d2.bt6Sie nehmen Einwände von Kund/innen oder Lieferant/innen ernst und argumentieren sach- und lösungsorientiert.</t>
  </si>
  <si>
    <t>d2.bt7Sie führen Informations- und Beratungsgespräche mit Kund/innen oder Lieferant/innen in der regionalen Landessprache oder in einer Fremdsprache.</t>
  </si>
  <si>
    <t>d2.bt8Sie analysieren ihre Informations- und Beratungsgespräche unter Einbezug der Kunden- oder Lieferantenreaktionen und leiten Optimierungen für ihre zukünftigen Informations- und Beratungsgespräche ab.</t>
  </si>
  <si>
    <t>d2.nmi.bt1Sie bearbeiten Produktanfragen von Kunden und Endkonsumenten.</t>
  </si>
  <si>
    <t>d2.nmi.bt2Sie erstellen Produktofferten in Zusammenarbeit mit den internen Schnittstellen.</t>
  </si>
  <si>
    <t>d2.nmi.bt3Sie organisieren den Versand von Musterprodukten.</t>
  </si>
  <si>
    <t>d2.nmi.bt4Sie bereiten das Verkaufsgespräch in Zusammenarbeit mit dem Verkauf vor.</t>
  </si>
  <si>
    <t>d2.nmi.bt5Sie interpretieren Umsatz- und Absatzwertungen sowie Marktdaten der Kunden.</t>
  </si>
  <si>
    <t>d2.nmi.ük1Sie erstellen Verkaufskalkulationen für Produkte ihrer Branche.</t>
  </si>
  <si>
    <t>d2.nmi.ük2Sie zeigen den Ablauf von Musterversänden sowie kritische Punkte und mögliche Lösungen auf.</t>
  </si>
  <si>
    <t>d2.nmi.ük3Sie analysieren interne und externe Statistiken im Hinblick auf den Absatzmarkt.</t>
  </si>
  <si>
    <t>d2.nmi.ük4Sie führen die Schritte bei der Vorbereitung eines Verkaufsgesprächs aus.</t>
  </si>
  <si>
    <t>d2.nmi.ük4Sie wenden unterschiedliche Verkaufstechniken in einem Verkaufs- oder Beratungsgespräch an.</t>
  </si>
  <si>
    <t>d2.nmi.ük5Sie präsentieren die Produkte und das Sortiment ihres Unternehmens mit unterschiedlichen Techniken.</t>
  </si>
  <si>
    <t>d3.bt1Sie führen strukturierte Verkaufs- oder Verhandlungsgespräche mit Kund/innen oder Lieferant/innen über unterschiedliche Kanäle.</t>
  </si>
  <si>
    <t>d3.bt2Sie klären Bedürfnisse von Kund/innen oder Lieferant/innen auch bezüglich Nachhaltigkeit umfassend ab.</t>
  </si>
  <si>
    <t>d3.bt3Sie setzen in den Verkaufs- oder Verhandlungsgesprächen mit Kund/innen oder Lieferant/innen situativ passende Kommunikationsinstrumente ein.</t>
  </si>
  <si>
    <t>d3.bt4Sie erstellen auf Basis der Bedürfnisabklärung für Kund/innen Offerten.</t>
  </si>
  <si>
    <t>d3.bt5Sie vertreten in den Verkaufs- oder Verhandlungsgesprächen gegenüber Kund/innen die Vorteile sowie die Nachhaltigkeitsaspekte ihrer Produkte und Dienstleistungen.</t>
  </si>
  <si>
    <t>d3.bt6Sie holen bei möglichen Lieferant/innen Offerten ein.</t>
  </si>
  <si>
    <t>d3.bt7Sie prüfen die Offerten und leiten Argumente für das Verhandlungs- oder das Verkaufsgespräch ab.</t>
  </si>
  <si>
    <t>d3.bt8Sie schliessen Verkaufs- und Verhandlungsgespräche zum richtigen Zeitpunkt ab.</t>
  </si>
  <si>
    <t>d3.bt9Sie führen Verkaufsgespräche mit Kund/innen in der regionalen Landessprache oder in einer Fremdsprache.</t>
  </si>
  <si>
    <t>d3.bt10Sie führen Verhandlungsgespräche in der regionalen Landessprache oder in einer Fremdsprache.</t>
  </si>
  <si>
    <t>d3.bt11Sie analysieren ihre Verkaufs- oder Verhandlungsgespräche unter Einbezug der Kunden- oder Lieferantenrückmeldungen und leiten Optimierungen für ihre zukünftigen Verkaufs- oder Verhandlungsgespräche ab.</t>
  </si>
  <si>
    <t>d4Beziehungen mit Kunden oder Lieferanten pflegen</t>
  </si>
  <si>
    <t>d4.bt1Sie pflegen ihre Kunden- und Lieferantenbeziehungen.</t>
  </si>
  <si>
    <t>d4.bt2Sie setzen die Kunden- und Lieferantenbindungsmassnahmen über geeignete Kommunikationskanäle in der regionalen Landessprache oder in einer Fremdsprache um.</t>
  </si>
  <si>
    <t>d4.bt3Sie setzen Massnahmen, um die Kundenzufriedenheit zu erhöhen, um.</t>
  </si>
  <si>
    <t>d4.bt4Sie überprüfen die Umsetzungen der Kundenbindungsmassnahmen auf deren Wirksamkeit und schlagen Optimierungsmassnahmen vor.</t>
  </si>
  <si>
    <t>Handlungskompetenzbereich d</t>
  </si>
  <si>
    <t>Handlungskompetenzen auswählen (pro HKB min. 2 / max 3). 
Eintrag löschen mit "Delete"-Taste.</t>
  </si>
  <si>
    <t>Hinweise/Bemerkungen des Autors:der Autorin an PEX</t>
  </si>
  <si>
    <t xml:space="preserve">
</t>
  </si>
  <si>
    <t>optionale Hinweise/Bemerkungen des Autors:der Autorin an PEX</t>
  </si>
  <si>
    <t>Gesamtnote</t>
  </si>
  <si>
    <r>
      <t>Endnote</t>
    </r>
    <r>
      <rPr>
        <sz val="11"/>
        <color theme="1"/>
        <rFont val="Aptos Narrow"/>
        <family val="2"/>
        <scheme val="minor"/>
      </rPr>
      <t xml:space="preserve"> (gerundet)</t>
    </r>
  </si>
  <si>
    <t>Vorstellung Produktinnovation</t>
  </si>
  <si>
    <t>Technopark Zürich</t>
  </si>
  <si>
    <t>Ihr Betrieb, ein Schweizer Unternehmen in der Nahrungsmittelindustrie, plant die Einführung einer Innovation. Das neue Produkt wird in vier Monaten lanciert und exklusiv nur bei einem Kunden angeboten.
Als Assistentin oder Assistent in der Abteilung Produktmanagement Ihres Betriebes erstellen Sie selbstständig Präsentationsunterlagen für die Innovation und planen mit Ihrem Team die Markteinführung. Ihre Aufgabe ist es, die Produktlancierung bei dem Kunden zu planen, zu organisieren und umzusetzen.
Ihr vorgesetzter Produktmanager legt besonderen Wert darauf, dass die Innovation zielgruppengerecht vorgestellt wird. Erwartet wird eine strukturierte Organisation, ein ansprechendes Programm mit Produktverkostungen, Präsentationen und interaktiven Aktivierungsmassnahmen. Zudem sollen relevante Unternehmenswerte und -ziele in den Eventablauf integriert werden.</t>
  </si>
  <si>
    <t>Bitte machen Sie sich Gedanken, um was für eine Innovation es sich handeln wird und welche Produkteigenschaften sowie Hauptzutaten sie haben wird. Sie dürfen die Innovation selbst bestimmen. Sie werden Aufträge erhalten, die zum Ziel haben, die Marktposition Ihrer Innovation grafisch darzustellen und geeignete Verkaufsförderungsmassnahmen für die Innovation zu definieren.</t>
  </si>
  <si>
    <t>keine</t>
  </si>
  <si>
    <t>Für die folgenden zwei Aufgaben haben Sie insgesamt 20 Minuten Zeit. Beginnen Sie mit Aufgabe 1.
1) Stellen Sie die Marktposition Ihrer Innovation grafisch dar und vergleichen Sie diese mit den wichtigsten drei bis vier Mitbewerberprodukten. Nutzen Sie dazu ein Positionierungskreuz und wählen Sie zwei Achsen mit für die Branche relevanten Kriterien. Erläutern Sie stichwortartig, welche jeweils zwei bis drei Chancen und Risiken sich aus der definierten Positionierung ergeben.
2) Erarbeiten Sie mindestens drei geeignete Verkaufsförderungsmassnahmen für die definierte Innovation. Berücksichtigen Sie dabei die unterschiedlichen Anspruchsgruppen (z. B. Kunde, Endverbraucher, interne Mitarbeitende). Stellen Sie Ihre Verkaufsförderungsmassnahmen stichwortartig in tabellarischer Form dar. Die Tabelle soll die Anspruchsgruppe, die Verkaufsförderungsmassnahme, den Zweck der Massnahme sowie eine kurze Begründung enthalten, warum diese Massnahme für die jeweilige Anspruchsgruppe geeignet ist.</t>
  </si>
  <si>
    <t xml:space="preserve">1. Zeigen Sie auf, weshalb Sie die von Ihnen eingesetzten Hilfsmittel/Technologien gewählt habe. 
2. Erläutern Sie die möglichen Nachteile, die sich ergeben hätten, wenn Sie sich für PowerPoint oder Word entschieden hätten. </t>
  </si>
  <si>
    <t xml:space="preserve">1. Erklären Sie Ihre Vorgehensweise und Überlegungen zur Marktpositionierung.
</t>
  </si>
  <si>
    <t xml:space="preserve">1. Erklären Sie, welche Herausforderung Ihnen bei der Auswahl der Mitbewerber begegnet ist.
2. Nennen Sie bitte drei Kennzahlen oder Indikatoren, die Sie für die Analyse der Marktposition eines Unternehmens nutzen.  
</t>
  </si>
  <si>
    <t xml:space="preserve">1. Benennen sie drei Kriterien, um geeignete Verkaufsförderungsmassnahmen für ein neues Produkt zu entwickeln. 
2. Benennen Sie zwei mögliche Auswirkungen, wenn bei der Wahl der Verkaufsförderungsmassnahmen ein Fehler passiert. 
3. Begründen Sie, weshalb Ihre Verkaufsförderungsmassnahmen zu der aktuellen Marktsituation passen. 
</t>
  </si>
  <si>
    <t xml:space="preserve">1. Erläutern Sie, mit welchen Stellen (intern/extern) Sie bei der Wahl der Verkaufsförderungsmassnahmen zusammenarbeiten mussten.  
2. Wie erkennen Sie am Ende des Projektes, dass Ihnen in der Zusammenarbeit mit den internen Stellen gelungen ist. 
</t>
  </si>
  <si>
    <t xml:space="preserve">1. Mit der Umsetzung der Verkaufsförderungsnahmen werden Kosten generiert. Beschreiben Sie, mit welchen Aufwänden (z.B Finanzen, Personal, Material, Infrastruktur) Sie rechnen und welche Erträge (z. B. Image, Verkäufe, Kundenbindung) Sie damit erzielen könnten. 
</t>
  </si>
  <si>
    <t xml:space="preserve">1. Erläutern Sie, aus welchen Gründen die von Ihnen gewählten Verkaufsförderungsnahmen zu Ihrem Unternehmen passen. 
</t>
  </si>
  <si>
    <t>Der Kunde wird in fünf Minuten zu einem Präsentationstermin in Ihrem Unternehmen eintreffen. Der Product Manager für die Innovation informiert Sie soeben telefonisch, dass die geplante Lancierung der innovativen Produktneuheit beim Kunden verschoben werden muss. Grund dafür sind Verzögerungen bei der Lieferung und Inbetriebnahme einer neuen Produktionsanlage, die für die Herstellung des Produkts erforderlich ist. Die Produkteinführung verzögert sich dadurch um etwa zwei Monate.</t>
  </si>
  <si>
    <t>Beschreiben Sie, wie Sie in dieser Situation konkret reagieren und vorgehen würden. Erklären Sie, welche Ihre ersten Schritte vor Ort sind, wenn der Kunde eintrifft.
Formulieren Sie eine kurze, kundenorientierte mündliche Mitteilung, in der Sie die Verzögerung transparent kommunizieren und gleichzeitig Verständnis erhalten sowie Vertrauen schaffen.
Zeigen Sie eine Lösung auf, wie Sie den Kunden trotz der Verzögerung positiv einbinden können. Begründen Sie Ihren Vorschlag.</t>
  </si>
  <si>
    <t xml:space="preserve">1. Wie bewerten Sie Ihre Reaktion auf die unvorhergesehene Situation? Was hätten Sie anders machen können? 
2. Welche Soft Skills sind in einer solchen Situation besonders wichtig, und wie setzen Sie diese gezielt ein? 
3. Wie gehen Sie mit dem Druck um, kurzfristig eine Lösung präsentieren zu müssen? 
</t>
  </si>
  <si>
    <t>Sandra Beispiel</t>
  </si>
  <si>
    <t>Test-Firma GmbH</t>
  </si>
  <si>
    <t>Experte Eins</t>
  </si>
  <si>
    <t>Expertin Zwei</t>
  </si>
  <si>
    <t xml:space="preserve">
</t>
  </si>
  <si>
    <t xml:space="preserve">Ist anhand der mündlichen Ausführung der kand. Person zu beurteilen. Es dürfen Fragen/Miniaufträge durch PEX gestellt werden.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</si>
</sst>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fehlt&quot;;0"/>
    <numFmt numFmtId="165" formatCode="[=0]&quot;&quot;;0"/>
  </numFmts>
  <fonts count="29" x14ac:knownFonts="1">
    <font>
      <sz val="11"/>
      <color theme="1"/>
      <name val="Aptos Narrow"/>
      <family val="2"/>
      <scheme val="minor"/>
    </font>
    <font>
      <sz val="10"/>
      <name val="Arial"/>
      <family val="2"/>
    </font>
    <font>
      <b/>
      <sz val="10"/>
      <name val="Arial"/>
      <family val="2"/>
    </font>
    <font>
      <sz val="10"/>
      <color theme="1"/>
      <name val="Arial"/>
      <family val="2"/>
    </font>
    <font>
      <sz val="10"/>
      <color rgb="FF000000"/>
      <name val="Arial"/>
      <family val="2"/>
    </font>
    <font>
      <b/>
      <sz val="10"/>
      <color theme="1"/>
      <name val="Arial"/>
      <family val="2"/>
    </font>
    <font>
      <b/>
      <sz val="11"/>
      <color theme="1"/>
      <name val="Aptos Narrow"/>
      <family val="2"/>
      <scheme val="minor"/>
    </font>
    <font>
      <sz val="11"/>
      <color theme="1"/>
      <name val="Aptos Narrow"/>
      <family val="2"/>
      <scheme val="minor"/>
    </font>
    <font>
      <b/>
      <sz val="14"/>
      <color theme="1"/>
      <name val="Aptos Narrow"/>
      <family val="2"/>
      <scheme val="minor"/>
    </font>
    <font>
      <sz val="12"/>
      <color theme="1"/>
      <name val="Aptos Narrow"/>
      <family val="2"/>
      <scheme val="minor"/>
    </font>
    <font>
      <sz val="11"/>
      <color theme="1"/>
      <name val="Arial"/>
      <family val="2"/>
    </font>
    <font>
      <b/>
      <sz val="10"/>
      <color rgb="FF000000"/>
      <name val="Arial"/>
      <family val="2"/>
    </font>
    <font>
      <sz val="10"/>
      <color theme="3"/>
      <name val="Arial"/>
      <family val="2"/>
    </font>
    <font>
      <sz val="10"/>
      <color rgb="FFFF0000"/>
      <name val="Arial"/>
      <family val="2"/>
    </font>
    <font>
      <sz val="9"/>
      <color theme="1"/>
      <name val="Arial"/>
      <family val="2"/>
    </font>
    <font>
      <i/>
      <sz val="10"/>
      <color rgb="FF000000"/>
      <name val="Arial"/>
      <family val="2"/>
    </font>
    <font>
      <i/>
      <sz val="10"/>
      <color theme="1"/>
      <name val="Arial"/>
      <family val="2"/>
    </font>
    <font>
      <sz val="8"/>
      <color theme="1"/>
      <name val="Arial"/>
      <family val="2"/>
    </font>
    <font>
      <sz val="8"/>
      <color theme="1"/>
      <name val="Aptos Narrow"/>
      <family val="2"/>
      <scheme val="minor"/>
    </font>
    <font>
      <sz val="9"/>
      <color theme="1"/>
      <name val="Aptos Narrow"/>
      <family val="2"/>
      <scheme val="minor"/>
    </font>
    <font>
      <b/>
      <sz val="9"/>
      <color theme="1"/>
      <name val="Aptos Narrow"/>
      <family val="2"/>
      <scheme val="minor"/>
    </font>
    <font>
      <b/>
      <i/>
      <sz val="14"/>
      <name val="Aptos Narrow"/>
      <family val="2"/>
      <scheme val="minor"/>
    </font>
    <font>
      <i/>
      <sz val="9"/>
      <color theme="0" tint="-0.34998626667073579"/>
      <name val="Aptos Narrow"/>
      <family val="2"/>
      <scheme val="minor"/>
    </font>
    <font>
      <sz val="11"/>
      <color theme="3" tint="0.89999084444715716"/>
      <name val="Aptos Narrow"/>
      <family val="2"/>
      <scheme val="minor"/>
    </font>
    <font>
      <sz val="11"/>
      <color rgb="FF000000"/>
      <name val="Aptos Narrow"/>
      <family val="2"/>
    </font>
    <font>
      <b/>
      <sz val="11"/>
      <color rgb="FF000000"/>
      <name val="Aptos Narrow"/>
      <family val="2"/>
    </font>
    <font>
      <sz val="11"/>
      <color rgb="FFFF0000"/>
      <name val="Aptos Narrow"/>
      <family val="2"/>
    </font>
    <font>
      <b/>
      <i/>
      <sz val="10"/>
      <color theme="1"/>
      <name val="Arial"/>
      <family val="2"/>
    </font>
    <font>
      <sz val="11"/>
      <name val="Aptos Narrow"/>
      <family val="2"/>
      <scheme val="minor"/>
    </font>
  </fonts>
  <fills count="13">
    <fill>
      <patternFill patternType="none"/>
    </fill>
    <fill>
      <patternFill patternType="gray125"/>
    </fill>
    <fill>
      <patternFill patternType="solid">
        <fgColor theme="3" tint="0.89999084444715716"/>
        <bgColor indexed="64"/>
      </patternFill>
    </fill>
    <fill>
      <patternFill patternType="solid">
        <fgColor theme="9" tint="0.79998168889431442"/>
        <bgColor indexed="64"/>
      </patternFill>
    </fill>
    <fill>
      <patternFill patternType="solid">
        <fgColor rgb="FFD9D9D9"/>
        <bgColor indexed="64"/>
      </patternFill>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FBE2D5"/>
        <bgColor rgb="FF000000"/>
      </patternFill>
    </fill>
    <fill>
      <patternFill patternType="solid">
        <fgColor rgb="FFDAE9F8"/>
        <bgColor rgb="FF000000"/>
      </patternFill>
    </fill>
    <fill>
      <patternFill patternType="solid">
        <fgColor theme="2"/>
        <bgColor indexed="64"/>
      </patternFill>
    </fill>
    <fill>
      <patternFill patternType="solid">
        <fgColor theme="0" tint="-0.14999847407452621"/>
        <bgColor indexed="64"/>
      </patternFill>
    </fill>
  </fills>
  <borders count="1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diagonal/>
    </border>
    <border>
      <left style="medium">
        <color rgb="FF000000"/>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rgb="FF000000"/>
      </left>
      <right style="thin">
        <color indexed="64"/>
      </right>
      <top/>
      <bottom style="thin">
        <color indexed="64"/>
      </bottom>
      <diagonal/>
    </border>
    <border>
      <left style="medium">
        <color rgb="FF000000"/>
      </left>
      <right style="thin">
        <color indexed="64"/>
      </right>
      <top style="thick">
        <color indexed="64"/>
      </top>
      <bottom style="thin">
        <color indexed="64"/>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style="thick">
        <color indexed="64"/>
      </top>
      <bottom/>
      <diagonal/>
    </border>
    <border>
      <left style="thin">
        <color indexed="64"/>
      </left>
      <right style="thin">
        <color indexed="64"/>
      </right>
      <top style="thick">
        <color indexed="64"/>
      </top>
      <bottom/>
      <diagonal/>
    </border>
    <border>
      <left style="thin">
        <color indexed="64"/>
      </left>
      <right style="thin">
        <color indexed="64"/>
      </right>
      <top/>
      <bottom style="thick">
        <color indexed="64"/>
      </bottom>
      <diagonal/>
    </border>
    <border>
      <left/>
      <right/>
      <top style="thick">
        <color indexed="64"/>
      </top>
      <bottom/>
      <diagonal/>
    </border>
    <border>
      <left style="thin">
        <color auto="1"/>
      </left>
      <right/>
      <top/>
      <bottom/>
      <diagonal/>
    </border>
    <border>
      <left style="thick">
        <color indexed="64"/>
      </left>
      <right style="medium">
        <color rgb="FF000000"/>
      </right>
      <top style="thick">
        <color indexed="64"/>
      </top>
      <bottom/>
      <diagonal/>
    </border>
    <border>
      <left style="thick">
        <color indexed="64"/>
      </left>
      <right style="medium">
        <color rgb="FF000000"/>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ck">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rgb="FF000000"/>
      </bottom>
      <diagonal/>
    </border>
    <border>
      <left/>
      <right/>
      <top/>
      <bottom style="medium">
        <color rgb="FF000000"/>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top style="medium">
        <color rgb="FF000000"/>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right/>
      <top style="medium">
        <color indexed="64"/>
      </top>
      <bottom style="medium">
        <color rgb="FF000000"/>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auto="1"/>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style="thin">
        <color indexed="64"/>
      </top>
      <bottom/>
      <diagonal/>
    </border>
    <border>
      <left style="medium">
        <color rgb="FF000000"/>
      </left>
      <right style="thin">
        <color indexed="64"/>
      </right>
      <top style="thin">
        <color indexed="64"/>
      </top>
      <bottom style="thin">
        <color rgb="FF000000"/>
      </bottom>
      <diagonal/>
    </border>
    <border>
      <left style="thin">
        <color indexed="64"/>
      </left>
      <right style="thin">
        <color indexed="64"/>
      </right>
      <top/>
      <bottom style="thin">
        <color rgb="FF000000"/>
      </bottom>
      <diagonal/>
    </border>
    <border>
      <left style="thin">
        <color indexed="64"/>
      </left>
      <right style="thick">
        <color indexed="64"/>
      </right>
      <top/>
      <bottom style="thin">
        <color rgb="FF000000"/>
      </bottom>
      <diagonal/>
    </border>
    <border>
      <left style="thin">
        <color auto="1"/>
      </left>
      <right style="thin">
        <color indexed="64"/>
      </right>
      <top style="thin">
        <color rgb="FF000000"/>
      </top>
      <bottom/>
      <diagonal/>
    </border>
    <border>
      <left style="thin">
        <color indexed="64"/>
      </left>
      <right style="thick">
        <color indexed="64"/>
      </right>
      <top style="thin">
        <color rgb="FF000000"/>
      </top>
      <bottom/>
      <diagonal/>
    </border>
    <border>
      <left style="thin">
        <color indexed="64"/>
      </left>
      <right style="thick">
        <color indexed="64"/>
      </right>
      <top/>
      <bottom style="medium">
        <color indexed="64"/>
      </bottom>
      <diagonal/>
    </border>
    <border>
      <left style="thick">
        <color indexed="64"/>
      </left>
      <right style="medium">
        <color rgb="FF000000"/>
      </right>
      <top/>
      <bottom style="medium">
        <color indexed="64"/>
      </bottom>
      <diagonal/>
    </border>
    <border>
      <left style="thin">
        <color indexed="64"/>
      </left>
      <right style="thick">
        <color indexed="64"/>
      </right>
      <top style="medium">
        <color indexed="64"/>
      </top>
      <bottom/>
      <diagonal/>
    </border>
    <border>
      <left style="thick">
        <color indexed="64"/>
      </left>
      <right style="medium">
        <color rgb="FF000000"/>
      </right>
      <top style="medium">
        <color indexed="64"/>
      </top>
      <bottom/>
      <diagonal/>
    </border>
    <border>
      <left style="medium">
        <color rgb="FF000000"/>
      </left>
      <right style="thin">
        <color indexed="64"/>
      </right>
      <top/>
      <bottom style="thin">
        <color rgb="FF000000"/>
      </bottom>
      <diagonal/>
    </border>
    <border>
      <left style="medium">
        <color rgb="FF000000"/>
      </left>
      <right style="thin">
        <color indexed="64"/>
      </right>
      <top style="thin">
        <color indexed="64"/>
      </top>
      <bottom style="medium">
        <color rgb="FF000000"/>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thick">
        <color indexed="64"/>
      </bottom>
      <diagonal/>
    </border>
    <border>
      <left style="thick">
        <color indexed="64"/>
      </left>
      <right/>
      <top style="medium">
        <color indexed="64"/>
      </top>
      <bottom/>
      <diagonal/>
    </border>
    <border>
      <left style="thick">
        <color indexed="64"/>
      </left>
      <right/>
      <top/>
      <bottom/>
      <diagonal/>
    </border>
    <border>
      <left style="thick">
        <color indexed="64"/>
      </left>
      <right/>
      <top/>
      <bottom style="thick">
        <color indexed="64"/>
      </bottom>
      <diagonal/>
    </border>
    <border>
      <left style="medium">
        <color rgb="FF000000"/>
      </left>
      <right style="thin">
        <color indexed="64"/>
      </right>
      <top style="medium">
        <color rgb="FF000000"/>
      </top>
      <bottom style="thin">
        <color indexed="64"/>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bottom style="thick">
        <color indexed="64"/>
      </bottom>
      <diagonal/>
    </border>
    <border>
      <left/>
      <right style="thin">
        <color indexed="64"/>
      </right>
      <top style="thin">
        <color indexed="64"/>
      </top>
      <bottom/>
      <diagonal/>
    </border>
  </borders>
  <cellStyleXfs count="2">
    <xf numFmtId="0" fontId="0" fillId="0" borderId="0"/>
    <xf numFmtId="0" fontId="1" fillId="0" borderId="0"/>
  </cellStyleXfs>
  <cellXfs count="349">
    <xf numFmtId="0" fontId="0" fillId="0" borderId="0" xfId="0"/>
    <xf numFmtId="0" fontId="6" fillId="0" borderId="0" xfId="0" applyFont="1"/>
    <xf numFmtId="0" fontId="3" fillId="0" borderId="0" xfId="0" applyFont="1" applyAlignment="1">
      <alignment horizontal="left" vertical="top"/>
    </xf>
    <xf numFmtId="0" fontId="3" fillId="0" borderId="0" xfId="0" applyFont="1"/>
    <xf numFmtId="0" fontId="10" fillId="0" borderId="0" xfId="0" applyFont="1"/>
    <xf numFmtId="0" fontId="5" fillId="0" borderId="1" xfId="0" applyFont="1" applyBorder="1" applyAlignment="1">
      <alignment horizontal="left" vertical="center"/>
    </xf>
    <xf numFmtId="164" fontId="12" fillId="0" borderId="0" xfId="0" applyNumberFormat="1" applyFont="1" applyAlignment="1">
      <alignment horizontal="left" vertical="top"/>
    </xf>
    <xf numFmtId="0" fontId="5" fillId="0" borderId="1" xfId="0" applyFont="1" applyBorder="1" applyAlignment="1">
      <alignment horizontal="left"/>
    </xf>
    <xf numFmtId="0" fontId="11" fillId="0" borderId="0" xfId="0" applyFont="1" applyAlignment="1">
      <alignment vertical="center"/>
    </xf>
    <xf numFmtId="0" fontId="5" fillId="0" borderId="0" xfId="0" applyFont="1" applyAlignment="1">
      <alignment horizontal="left"/>
    </xf>
    <xf numFmtId="164" fontId="1" fillId="6" borderId="1" xfId="0" applyNumberFormat="1" applyFont="1" applyFill="1" applyBorder="1" applyAlignment="1" applyProtection="1">
      <alignment horizontal="left" vertical="center" wrapText="1"/>
      <protection locked="0"/>
    </xf>
    <xf numFmtId="164" fontId="1" fillId="6" borderId="1" xfId="0" applyNumberFormat="1" applyFont="1" applyFill="1" applyBorder="1" applyAlignment="1" applyProtection="1">
      <alignment horizontal="left" vertical="center"/>
      <protection locked="0"/>
    </xf>
    <xf numFmtId="0" fontId="1" fillId="3" borderId="1" xfId="0" applyFont="1" applyFill="1" applyBorder="1" applyAlignment="1">
      <alignment horizontal="left" vertical="center"/>
    </xf>
    <xf numFmtId="14" fontId="1" fillId="3" borderId="1" xfId="0" applyNumberFormat="1" applyFont="1" applyFill="1" applyBorder="1" applyAlignment="1">
      <alignment horizontal="left" vertical="center" wrapText="1"/>
    </xf>
    <xf numFmtId="14" fontId="1" fillId="5" borderId="0" xfId="0" applyNumberFormat="1" applyFont="1" applyFill="1" applyAlignment="1">
      <alignment horizontal="left" vertical="center"/>
    </xf>
    <xf numFmtId="0" fontId="11" fillId="5" borderId="0" xfId="0" applyFont="1" applyFill="1" applyAlignment="1">
      <alignment horizontal="left"/>
    </xf>
    <xf numFmtId="0" fontId="18" fillId="0" borderId="0" xfId="0" applyFont="1"/>
    <xf numFmtId="0" fontId="17" fillId="0" borderId="0" xfId="0" applyFont="1"/>
    <xf numFmtId="0" fontId="19" fillId="0" borderId="0" xfId="0" applyFont="1"/>
    <xf numFmtId="0" fontId="19" fillId="6" borderId="0" xfId="0" applyFont="1" applyFill="1"/>
    <xf numFmtId="0" fontId="19" fillId="7" borderId="0" xfId="0" applyFont="1" applyFill="1"/>
    <xf numFmtId="0" fontId="19" fillId="8" borderId="0" xfId="0" applyFont="1" applyFill="1"/>
    <xf numFmtId="0" fontId="5" fillId="0" borderId="27" xfId="0" applyFont="1" applyBorder="1" applyAlignment="1">
      <alignment horizontal="left" vertical="center"/>
    </xf>
    <xf numFmtId="0" fontId="11" fillId="0" borderId="26" xfId="0" applyFont="1" applyBorder="1" applyAlignment="1">
      <alignment horizontal="left" vertical="center"/>
    </xf>
    <xf numFmtId="0" fontId="11" fillId="0" borderId="26" xfId="0" applyFont="1" applyBorder="1" applyAlignment="1">
      <alignment horizontal="left" vertical="center" wrapText="1"/>
    </xf>
    <xf numFmtId="0" fontId="5" fillId="0" borderId="25" xfId="0" applyFont="1" applyBorder="1" applyAlignment="1">
      <alignment horizontal="left" vertical="center"/>
    </xf>
    <xf numFmtId="14" fontId="1" fillId="6" borderId="39" xfId="0" applyNumberFormat="1" applyFont="1" applyFill="1" applyBorder="1" applyAlignment="1" applyProtection="1">
      <alignment horizontal="left" vertical="center"/>
      <protection locked="0"/>
    </xf>
    <xf numFmtId="0" fontId="5" fillId="0" borderId="39" xfId="0" applyFont="1" applyBorder="1" applyAlignment="1">
      <alignment horizontal="left" vertical="center"/>
    </xf>
    <xf numFmtId="0" fontId="1" fillId="6" borderId="40" xfId="0" applyFont="1" applyFill="1" applyBorder="1" applyAlignment="1" applyProtection="1">
      <alignment horizontal="left" vertical="center" wrapText="1"/>
      <protection locked="0"/>
    </xf>
    <xf numFmtId="165" fontId="1" fillId="6" borderId="41" xfId="0" applyNumberFormat="1" applyFont="1" applyFill="1" applyBorder="1" applyAlignment="1" applyProtection="1">
      <alignment horizontal="left" vertical="center" wrapText="1"/>
      <protection locked="0"/>
    </xf>
    <xf numFmtId="165" fontId="1" fillId="6" borderId="41" xfId="0" applyNumberFormat="1" applyFont="1" applyFill="1" applyBorder="1" applyAlignment="1" applyProtection="1">
      <alignment horizontal="left" vertical="center"/>
      <protection locked="0"/>
    </xf>
    <xf numFmtId="0" fontId="11" fillId="0" borderId="26" xfId="0" applyFont="1" applyBorder="1" applyAlignment="1">
      <alignment horizontal="left"/>
    </xf>
    <xf numFmtId="0" fontId="5" fillId="0" borderId="27" xfId="0" applyFont="1" applyBorder="1" applyAlignment="1">
      <alignment horizontal="left"/>
    </xf>
    <xf numFmtId="0" fontId="24" fillId="0" borderId="0" xfId="0" applyFont="1"/>
    <xf numFmtId="0" fontId="25" fillId="0" borderId="39" xfId="0" applyFont="1" applyBorder="1"/>
    <xf numFmtId="0" fontId="25" fillId="0" borderId="33" xfId="0" applyFont="1" applyBorder="1"/>
    <xf numFmtId="0" fontId="25" fillId="10" borderId="46" xfId="0" applyFont="1" applyFill="1" applyBorder="1" applyProtection="1">
      <protection locked="0"/>
    </xf>
    <xf numFmtId="0" fontId="25" fillId="10" borderId="47" xfId="0" applyFont="1" applyFill="1" applyBorder="1" applyProtection="1">
      <protection locked="0"/>
    </xf>
    <xf numFmtId="0" fontId="26" fillId="0" borderId="48" xfId="0" applyFont="1" applyBorder="1"/>
    <xf numFmtId="0" fontId="26" fillId="0" borderId="0" xfId="0" applyFont="1"/>
    <xf numFmtId="0" fontId="3" fillId="0" borderId="40" xfId="0" applyFont="1" applyBorder="1" applyAlignment="1">
      <alignment horizontal="left" vertical="center"/>
    </xf>
    <xf numFmtId="0" fontId="5" fillId="0" borderId="26" xfId="0" applyFont="1" applyBorder="1" applyAlignment="1">
      <alignment horizontal="left" vertical="center"/>
    </xf>
    <xf numFmtId="0" fontId="3" fillId="0" borderId="41" xfId="0" applyFont="1" applyBorder="1" applyAlignment="1">
      <alignment horizontal="left" vertical="center"/>
    </xf>
    <xf numFmtId="0" fontId="1" fillId="6" borderId="26" xfId="0" applyFont="1" applyFill="1" applyBorder="1" applyAlignment="1">
      <alignment horizontal="left" vertical="center"/>
    </xf>
    <xf numFmtId="0" fontId="1" fillId="6" borderId="41" xfId="0" applyFont="1" applyFill="1" applyBorder="1" applyAlignment="1">
      <alignment horizontal="left" vertical="center"/>
    </xf>
    <xf numFmtId="0" fontId="1" fillId="0" borderId="0" xfId="0" applyFont="1" applyAlignment="1">
      <alignment horizontal="left" vertical="top"/>
    </xf>
    <xf numFmtId="0" fontId="3" fillId="2" borderId="26" xfId="0" applyFont="1" applyFill="1" applyBorder="1" applyAlignment="1">
      <alignment horizontal="left" vertical="center"/>
    </xf>
    <xf numFmtId="0" fontId="0" fillId="2" borderId="41" xfId="0" applyFill="1" applyBorder="1" applyAlignment="1">
      <alignment vertical="center"/>
    </xf>
    <xf numFmtId="0" fontId="0" fillId="0" borderId="0" xfId="0" applyAlignment="1">
      <alignment vertical="center"/>
    </xf>
    <xf numFmtId="0" fontId="0" fillId="0" borderId="26" xfId="0" applyBorder="1"/>
    <xf numFmtId="0" fontId="0" fillId="0" borderId="27" xfId="0" applyBorder="1"/>
    <xf numFmtId="14" fontId="1" fillId="3" borderId="39" xfId="0" applyNumberFormat="1" applyFont="1" applyFill="1" applyBorder="1" applyAlignment="1">
      <alignment horizontal="left" vertical="center"/>
    </xf>
    <xf numFmtId="0" fontId="1" fillId="3" borderId="40" xfId="0" applyFont="1" applyFill="1" applyBorder="1" applyAlignment="1">
      <alignment horizontal="left" vertical="center" wrapText="1"/>
    </xf>
    <xf numFmtId="0" fontId="1" fillId="3" borderId="41" xfId="0" applyFont="1" applyFill="1" applyBorder="1" applyAlignment="1">
      <alignment horizontal="left" vertical="center" wrapText="1"/>
    </xf>
    <xf numFmtId="0" fontId="11" fillId="0" borderId="40" xfId="0" applyFont="1" applyBorder="1" applyAlignment="1">
      <alignment vertical="center"/>
    </xf>
    <xf numFmtId="0" fontId="1" fillId="3" borderId="53" xfId="0" applyFont="1" applyFill="1" applyBorder="1" applyAlignment="1">
      <alignment horizontal="left" vertical="center" wrapText="1"/>
    </xf>
    <xf numFmtId="0" fontId="11" fillId="0" borderId="39" xfId="0" applyFont="1" applyBorder="1"/>
    <xf numFmtId="14" fontId="1" fillId="3" borderId="77" xfId="0" applyNumberFormat="1" applyFont="1" applyFill="1" applyBorder="1" applyAlignment="1">
      <alignment horizontal="left" vertical="center"/>
    </xf>
    <xf numFmtId="0" fontId="11" fillId="0" borderId="81" xfId="0" applyFont="1" applyBorder="1" applyAlignment="1">
      <alignment horizontal="left" vertical="center" wrapText="1"/>
    </xf>
    <xf numFmtId="14" fontId="1" fillId="3" borderId="80" xfId="0" applyNumberFormat="1" applyFont="1" applyFill="1" applyBorder="1" applyAlignment="1">
      <alignment horizontal="left" vertical="center"/>
    </xf>
    <xf numFmtId="0" fontId="5" fillId="0" borderId="76" xfId="0" applyFont="1" applyBorder="1" applyAlignment="1">
      <alignment horizontal="left" vertical="center"/>
    </xf>
    <xf numFmtId="0" fontId="11" fillId="0" borderId="81" xfId="0" applyFont="1" applyBorder="1" applyAlignment="1">
      <alignment horizontal="left" vertical="center"/>
    </xf>
    <xf numFmtId="0" fontId="3" fillId="0" borderId="45" xfId="0" applyFont="1" applyBorder="1"/>
    <xf numFmtId="0" fontId="3" fillId="0" borderId="23" xfId="0" applyFont="1" applyBorder="1"/>
    <xf numFmtId="0" fontId="3" fillId="0" borderId="24" xfId="0" applyFont="1" applyBorder="1"/>
    <xf numFmtId="14" fontId="1" fillId="3" borderId="1" xfId="0" applyNumberFormat="1" applyFont="1" applyFill="1" applyBorder="1" applyAlignment="1">
      <alignment horizontal="left" vertical="center"/>
    </xf>
    <xf numFmtId="0" fontId="5" fillId="0" borderId="24" xfId="0" applyFont="1" applyBorder="1" applyAlignment="1">
      <alignment horizontal="left"/>
    </xf>
    <xf numFmtId="14" fontId="1" fillId="0" borderId="0" xfId="0" applyNumberFormat="1" applyFont="1" applyAlignment="1">
      <alignment horizontal="left" vertical="center"/>
    </xf>
    <xf numFmtId="0" fontId="11" fillId="0" borderId="0" xfId="0" applyFont="1" applyAlignment="1">
      <alignment horizontal="left"/>
    </xf>
    <xf numFmtId="0" fontId="11" fillId="0" borderId="39" xfId="0" applyFont="1" applyBorder="1" applyAlignment="1">
      <alignment vertical="center"/>
    </xf>
    <xf numFmtId="0" fontId="11" fillId="0" borderId="25" xfId="0" applyFont="1" applyBorder="1" applyAlignment="1">
      <alignment vertical="center"/>
    </xf>
    <xf numFmtId="0" fontId="3" fillId="0" borderId="70" xfId="0" applyFont="1" applyBorder="1"/>
    <xf numFmtId="164" fontId="1" fillId="3" borderId="1" xfId="0" applyNumberFormat="1" applyFont="1" applyFill="1" applyBorder="1" applyAlignment="1">
      <alignment horizontal="left" vertical="center" wrapText="1"/>
    </xf>
    <xf numFmtId="164" fontId="1" fillId="3" borderId="1" xfId="0" applyNumberFormat="1" applyFont="1" applyFill="1" applyBorder="1" applyAlignment="1">
      <alignment horizontal="left" vertical="center"/>
    </xf>
    <xf numFmtId="165" fontId="1" fillId="3" borderId="41" xfId="0" applyNumberFormat="1" applyFont="1" applyFill="1" applyBorder="1" applyAlignment="1">
      <alignment horizontal="left" vertical="center" wrapText="1"/>
    </xf>
    <xf numFmtId="0" fontId="6" fillId="0" borderId="72" xfId="0" applyFont="1" applyBorder="1" applyAlignment="1">
      <alignment horizontal="center"/>
    </xf>
    <xf numFmtId="0" fontId="6" fillId="0" borderId="73" xfId="0" applyFont="1" applyBorder="1" applyAlignment="1">
      <alignment horizontal="center"/>
    </xf>
    <xf numFmtId="0" fontId="6" fillId="0" borderId="25" xfId="0" applyFont="1" applyBorder="1"/>
    <xf numFmtId="0" fontId="6" fillId="0" borderId="39" xfId="0" applyFont="1" applyBorder="1" applyAlignment="1">
      <alignment horizontal="center"/>
    </xf>
    <xf numFmtId="0" fontId="6" fillId="0" borderId="40" xfId="0" applyFont="1" applyBorder="1" applyAlignment="1">
      <alignment horizontal="center"/>
    </xf>
    <xf numFmtId="0" fontId="0" fillId="3" borderId="1" xfId="0" applyFill="1" applyBorder="1" applyAlignment="1">
      <alignment horizontal="center"/>
    </xf>
    <xf numFmtId="0" fontId="0" fillId="0" borderId="41" xfId="0" applyBorder="1" applyAlignment="1">
      <alignment horizontal="center"/>
    </xf>
    <xf numFmtId="0" fontId="0" fillId="3" borderId="0" xfId="0" applyFill="1" applyAlignment="1">
      <alignment horizontal="center"/>
    </xf>
    <xf numFmtId="0" fontId="6" fillId="0" borderId="26" xfId="0" applyFont="1" applyBorder="1"/>
    <xf numFmtId="0" fontId="6" fillId="3" borderId="1" xfId="0" applyFont="1" applyFill="1" applyBorder="1" applyAlignment="1">
      <alignment horizontal="center"/>
    </xf>
    <xf numFmtId="0" fontId="22" fillId="0" borderId="26" xfId="0" applyFont="1" applyBorder="1"/>
    <xf numFmtId="0" fontId="6" fillId="0" borderId="27" xfId="0" applyFont="1" applyBorder="1"/>
    <xf numFmtId="0" fontId="6" fillId="3" borderId="42" xfId="0" applyFont="1" applyFill="1" applyBorder="1" applyAlignment="1">
      <alignment horizontal="center" vertical="center"/>
    </xf>
    <xf numFmtId="0" fontId="0" fillId="0" borderId="43" xfId="0" applyBorder="1" applyAlignment="1">
      <alignment horizontal="center"/>
    </xf>
    <xf numFmtId="0" fontId="0" fillId="3" borderId="0" xfId="0" applyFill="1" applyAlignment="1">
      <alignment horizontal="left"/>
    </xf>
    <xf numFmtId="0" fontId="5" fillId="0" borderId="7" xfId="0" applyFont="1" applyBorder="1" applyAlignment="1">
      <alignment horizontal="left" vertical="center"/>
    </xf>
    <xf numFmtId="49" fontId="9" fillId="2" borderId="71" xfId="0" applyNumberFormat="1" applyFont="1" applyFill="1" applyBorder="1" applyAlignment="1" applyProtection="1">
      <alignment horizontal="left" vertical="top" wrapText="1" indent="8"/>
      <protection locked="0"/>
    </xf>
    <xf numFmtId="49" fontId="9" fillId="2" borderId="1" xfId="0" applyNumberFormat="1" applyFont="1" applyFill="1" applyBorder="1" applyAlignment="1" applyProtection="1">
      <alignment horizontal="left" vertical="top" wrapText="1" indent="8"/>
      <protection locked="0"/>
    </xf>
    <xf numFmtId="49" fontId="9" fillId="2" borderId="76" xfId="0" applyNumberFormat="1" applyFont="1" applyFill="1" applyBorder="1" applyAlignment="1" applyProtection="1">
      <alignment horizontal="left" vertical="top" wrapText="1" indent="8"/>
      <protection locked="0"/>
    </xf>
    <xf numFmtId="49" fontId="9" fillId="2" borderId="91" xfId="0" applyNumberFormat="1" applyFont="1" applyFill="1" applyBorder="1" applyAlignment="1" applyProtection="1">
      <alignment horizontal="left" vertical="top" wrapText="1" indent="8"/>
      <protection locked="0"/>
    </xf>
    <xf numFmtId="0" fontId="0" fillId="0" borderId="49" xfId="0" applyBorder="1"/>
    <xf numFmtId="0" fontId="0" fillId="0" borderId="30" xfId="0" applyBorder="1"/>
    <xf numFmtId="0" fontId="0" fillId="0" borderId="50" xfId="0" applyBorder="1"/>
    <xf numFmtId="0" fontId="0" fillId="0" borderId="22" xfId="0" applyBorder="1"/>
    <xf numFmtId="0" fontId="0" fillId="0" borderId="51" xfId="0" applyBorder="1"/>
    <xf numFmtId="0" fontId="0" fillId="0" borderId="90" xfId="0" applyBorder="1"/>
    <xf numFmtId="0" fontId="0" fillId="0" borderId="24" xfId="0" applyBorder="1"/>
    <xf numFmtId="0" fontId="0" fillId="0" borderId="47" xfId="0" applyBorder="1"/>
    <xf numFmtId="0" fontId="9" fillId="11" borderId="76" xfId="0" applyFont="1" applyFill="1" applyBorder="1" applyAlignment="1">
      <alignment wrapText="1"/>
    </xf>
    <xf numFmtId="0" fontId="9" fillId="11" borderId="1" xfId="0" applyFont="1" applyFill="1" applyBorder="1" applyAlignment="1">
      <alignment wrapText="1"/>
    </xf>
    <xf numFmtId="0" fontId="5"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Border="1" applyAlignment="1">
      <alignment horizontal="left"/>
    </xf>
    <xf numFmtId="165" fontId="1" fillId="3" borderId="1" xfId="0" applyNumberFormat="1" applyFont="1" applyFill="1" applyBorder="1" applyAlignment="1">
      <alignment horizontal="left" vertical="center"/>
    </xf>
    <xf numFmtId="165" fontId="1" fillId="0" borderId="1" xfId="0" applyNumberFormat="1" applyFont="1" applyBorder="1" applyAlignment="1">
      <alignment horizontal="left" vertical="center"/>
    </xf>
    <xf numFmtId="0" fontId="7" fillId="0" borderId="0" xfId="0" applyFont="1" applyAlignment="1">
      <alignment horizontal="left" vertical="center"/>
    </xf>
    <xf numFmtId="0" fontId="21" fillId="0" borderId="71" xfId="0" applyFont="1" applyBorder="1" applyAlignment="1">
      <alignment wrapText="1"/>
    </xf>
    <xf numFmtId="0" fontId="9" fillId="0" borderId="76" xfId="0" applyFont="1" applyBorder="1" applyAlignment="1">
      <alignment wrapText="1"/>
    </xf>
    <xf numFmtId="49" fontId="9" fillId="0" borderId="76" xfId="0" applyNumberFormat="1" applyFont="1" applyBorder="1" applyAlignment="1">
      <alignment horizontal="left" vertical="top" wrapText="1" indent="8"/>
    </xf>
    <xf numFmtId="0" fontId="21" fillId="0" borderId="76" xfId="0" applyFont="1" applyBorder="1" applyAlignment="1">
      <alignment wrapText="1"/>
    </xf>
    <xf numFmtId="0" fontId="5" fillId="0" borderId="31" xfId="0" applyFont="1" applyBorder="1" applyAlignment="1">
      <alignment horizontal="right" vertical="center" wrapText="1"/>
    </xf>
    <xf numFmtId="165" fontId="2" fillId="3" borderId="40" xfId="0" applyNumberFormat="1" applyFont="1" applyFill="1" applyBorder="1" applyAlignment="1">
      <alignment horizontal="center" vertical="center"/>
    </xf>
    <xf numFmtId="0" fontId="3" fillId="0" borderId="34" xfId="0" applyFont="1" applyBorder="1" applyAlignment="1">
      <alignment horizontal="right" vertical="center" wrapText="1"/>
    </xf>
    <xf numFmtId="0" fontId="3" fillId="0" borderId="43" xfId="0" applyFont="1" applyBorder="1" applyAlignment="1">
      <alignment horizontal="center" vertical="center" wrapText="1"/>
    </xf>
    <xf numFmtId="0" fontId="5" fillId="4" borderId="77" xfId="0" applyFont="1" applyFill="1" applyBorder="1" applyAlignment="1">
      <alignment horizontal="center" vertical="center" wrapText="1"/>
    </xf>
    <xf numFmtId="0" fontId="5" fillId="4" borderId="78" xfId="0" applyFont="1" applyFill="1" applyBorder="1" applyAlignment="1">
      <alignment horizontal="left" vertical="center" wrapText="1"/>
    </xf>
    <xf numFmtId="0" fontId="21" fillId="0" borderId="39" xfId="0" applyFont="1" applyBorder="1" applyAlignment="1">
      <alignment wrapText="1"/>
    </xf>
    <xf numFmtId="0" fontId="5" fillId="4" borderId="86" xfId="0" applyFont="1" applyFill="1" applyBorder="1" applyAlignment="1">
      <alignment horizontal="center" vertical="center" wrapText="1"/>
    </xf>
    <xf numFmtId="0" fontId="1" fillId="0" borderId="17" xfId="0" applyFont="1" applyBorder="1" applyAlignment="1">
      <alignment horizontal="left" vertical="center" wrapText="1"/>
    </xf>
    <xf numFmtId="165" fontId="1" fillId="0" borderId="17" xfId="0" applyNumberFormat="1" applyFont="1" applyBorder="1" applyAlignment="1">
      <alignment horizontal="left" vertical="center" wrapText="1"/>
    </xf>
    <xf numFmtId="165" fontId="1" fillId="0" borderId="0" xfId="0" applyNumberFormat="1" applyFont="1" applyAlignment="1">
      <alignment horizontal="left" vertical="center" wrapText="1"/>
    </xf>
    <xf numFmtId="0" fontId="21" fillId="0" borderId="1" xfId="0" applyFont="1" applyBorder="1" applyAlignment="1">
      <alignment wrapText="1"/>
    </xf>
    <xf numFmtId="0" fontId="9" fillId="0" borderId="1" xfId="0" applyFont="1" applyBorder="1" applyAlignment="1">
      <alignment wrapText="1"/>
    </xf>
    <xf numFmtId="49" fontId="9" fillId="0" borderId="1" xfId="0" applyNumberFormat="1" applyFont="1" applyBorder="1" applyAlignment="1">
      <alignment horizontal="left" vertical="top" wrapText="1" indent="8"/>
    </xf>
    <xf numFmtId="0" fontId="9" fillId="11" borderId="7" xfId="0" applyFont="1" applyFill="1" applyBorder="1" applyAlignment="1">
      <alignment wrapText="1"/>
    </xf>
    <xf numFmtId="49" fontId="9" fillId="0" borderId="76" xfId="0" applyNumberFormat="1" applyFont="1" applyBorder="1" applyAlignment="1">
      <alignment horizontal="left" wrapText="1" indent="8"/>
    </xf>
    <xf numFmtId="0" fontId="9" fillId="11" borderId="71" xfId="0" applyFont="1" applyFill="1" applyBorder="1" applyAlignment="1">
      <alignment wrapText="1"/>
    </xf>
    <xf numFmtId="49" fontId="9" fillId="0" borderId="79" xfId="0" applyNumberFormat="1" applyFont="1" applyBorder="1" applyAlignment="1">
      <alignment horizontal="left" wrapText="1" indent="8"/>
    </xf>
    <xf numFmtId="0" fontId="21" fillId="0" borderId="7" xfId="0" applyFont="1" applyBorder="1" applyAlignment="1">
      <alignment wrapText="1"/>
    </xf>
    <xf numFmtId="49" fontId="9" fillId="0" borderId="5" xfId="0" applyNumberFormat="1" applyFont="1" applyBorder="1" applyAlignment="1">
      <alignment horizontal="left" wrapText="1" indent="8"/>
    </xf>
    <xf numFmtId="49" fontId="9" fillId="0" borderId="1" xfId="0" applyNumberFormat="1" applyFont="1" applyBorder="1" applyAlignment="1">
      <alignment horizontal="left" wrapText="1" indent="8"/>
    </xf>
    <xf numFmtId="0" fontId="2" fillId="0" borderId="0" xfId="1" applyFont="1"/>
    <xf numFmtId="0" fontId="1" fillId="0" borderId="0" xfId="1" applyAlignment="1">
      <alignment vertical="center"/>
    </xf>
    <xf numFmtId="0" fontId="5" fillId="4" borderId="64" xfId="0" applyFont="1" applyFill="1" applyBorder="1" applyAlignment="1">
      <alignment horizontal="center" vertical="center" wrapText="1"/>
    </xf>
    <xf numFmtId="0" fontId="5" fillId="4" borderId="65" xfId="0" applyFont="1" applyFill="1" applyBorder="1" applyAlignment="1">
      <alignment horizontal="center" vertical="center" wrapText="1"/>
    </xf>
    <xf numFmtId="0" fontId="5" fillId="4" borderId="66" xfId="0" applyFont="1" applyFill="1" applyBorder="1" applyAlignment="1">
      <alignment horizontal="left" vertical="center" wrapText="1"/>
    </xf>
    <xf numFmtId="0" fontId="8" fillId="0" borderId="10" xfId="0" applyFont="1" applyBorder="1" applyAlignment="1">
      <alignment wrapText="1"/>
    </xf>
    <xf numFmtId="0" fontId="9" fillId="0" borderId="6" xfId="0" applyFont="1" applyBorder="1" applyAlignment="1">
      <alignment wrapText="1"/>
    </xf>
    <xf numFmtId="49" fontId="9" fillId="0" borderId="6" xfId="0" applyNumberFormat="1" applyFont="1" applyBorder="1" applyAlignment="1">
      <alignment horizontal="left" wrapText="1" indent="8"/>
    </xf>
    <xf numFmtId="0" fontId="9" fillId="11" borderId="6" xfId="0" applyFont="1" applyFill="1" applyBorder="1" applyAlignment="1">
      <alignment wrapText="1"/>
    </xf>
    <xf numFmtId="0" fontId="8" fillId="0" borderId="9" xfId="0" applyFont="1" applyBorder="1" applyAlignment="1">
      <alignment wrapText="1"/>
    </xf>
    <xf numFmtId="49" fontId="9" fillId="0" borderId="93" xfId="0" applyNumberFormat="1" applyFont="1" applyBorder="1" applyAlignment="1">
      <alignment horizontal="left" wrapText="1" indent="8"/>
    </xf>
    <xf numFmtId="0" fontId="0" fillId="0" borderId="16" xfId="0" applyBorder="1"/>
    <xf numFmtId="0" fontId="5" fillId="0" borderId="67" xfId="0" applyFont="1" applyBorder="1" applyAlignment="1">
      <alignment horizontal="right" vertical="center" wrapText="1"/>
    </xf>
    <xf numFmtId="165" fontId="2" fillId="3" borderId="68" xfId="0" applyNumberFormat="1" applyFont="1" applyFill="1" applyBorder="1" applyAlignment="1">
      <alignment horizontal="center" vertical="center"/>
    </xf>
    <xf numFmtId="0" fontId="3" fillId="0" borderId="69" xfId="0" applyFont="1" applyBorder="1" applyAlignment="1">
      <alignment horizontal="right" vertical="center" wrapText="1"/>
    </xf>
    <xf numFmtId="0" fontId="3" fillId="0" borderId="38" xfId="0" applyFont="1" applyBorder="1" applyAlignment="1">
      <alignment horizontal="center" vertical="center" wrapText="1"/>
    </xf>
    <xf numFmtId="0" fontId="22" fillId="0" borderId="76" xfId="0" applyFont="1" applyBorder="1" applyAlignment="1">
      <alignment horizontal="center"/>
    </xf>
    <xf numFmtId="0" fontId="0" fillId="0" borderId="85" xfId="0" applyBorder="1" applyAlignment="1">
      <alignment horizontal="center"/>
    </xf>
    <xf numFmtId="0" fontId="28" fillId="0" borderId="92" xfId="0" applyFont="1" applyBorder="1"/>
    <xf numFmtId="2" fontId="28" fillId="0" borderId="115" xfId="0" applyNumberFormat="1" applyFont="1" applyBorder="1" applyAlignment="1">
      <alignment horizontal="center"/>
    </xf>
    <xf numFmtId="49" fontId="9" fillId="6" borderId="93" xfId="0" applyNumberFormat="1" applyFont="1" applyFill="1" applyBorder="1" applyAlignment="1">
      <alignment horizontal="left" vertical="top" wrapText="1" indent="8"/>
    </xf>
    <xf numFmtId="49" fontId="9" fillId="6" borderId="42" xfId="0" applyNumberFormat="1" applyFont="1" applyFill="1" applyBorder="1" applyAlignment="1">
      <alignment horizontal="left" vertical="top" wrapText="1" indent="8"/>
    </xf>
    <xf numFmtId="0" fontId="9" fillId="0" borderId="93" xfId="0" applyFont="1" applyBorder="1" applyAlignment="1">
      <alignment wrapText="1"/>
    </xf>
    <xf numFmtId="49" fontId="9" fillId="0" borderId="102" xfId="0" applyNumberFormat="1" applyFont="1" applyBorder="1" applyAlignment="1">
      <alignment horizontal="left" wrapText="1" indent="8"/>
    </xf>
    <xf numFmtId="49" fontId="9" fillId="6" borderId="103" xfId="0" applyNumberFormat="1" applyFont="1" applyFill="1" applyBorder="1" applyAlignment="1">
      <alignment horizontal="left" vertical="top" wrapText="1" indent="8"/>
    </xf>
    <xf numFmtId="0" fontId="8" fillId="0" borderId="109" xfId="0" applyFont="1" applyBorder="1" applyAlignment="1">
      <alignment wrapText="1"/>
    </xf>
    <xf numFmtId="0" fontId="9" fillId="0" borderId="6" xfId="0" applyFont="1" applyBorder="1" applyAlignment="1">
      <alignment horizontal="left"/>
    </xf>
    <xf numFmtId="49" fontId="9" fillId="0" borderId="6" xfId="0" applyNumberFormat="1" applyFont="1" applyBorder="1" applyAlignment="1">
      <alignment horizontal="left" vertical="top" wrapText="1" indent="8"/>
    </xf>
    <xf numFmtId="0" fontId="9" fillId="11" borderId="26" xfId="0" applyFont="1" applyFill="1" applyBorder="1" applyAlignment="1">
      <alignment wrapText="1"/>
    </xf>
    <xf numFmtId="49" fontId="9" fillId="6" borderId="26" xfId="0" applyNumberFormat="1" applyFont="1" applyFill="1" applyBorder="1" applyAlignment="1">
      <alignment horizontal="left" vertical="top" wrapText="1" indent="8"/>
    </xf>
    <xf numFmtId="0" fontId="8" fillId="0" borderId="74" xfId="0" applyFont="1" applyBorder="1" applyAlignment="1">
      <alignment wrapText="1"/>
    </xf>
    <xf numFmtId="0" fontId="9" fillId="0" borderId="26" xfId="0" applyFont="1" applyBorder="1"/>
    <xf numFmtId="49" fontId="9" fillId="0" borderId="26" xfId="0" applyNumberFormat="1" applyFont="1" applyBorder="1" applyAlignment="1">
      <alignment horizontal="left" wrapText="1" indent="8"/>
    </xf>
    <xf numFmtId="49" fontId="9" fillId="0" borderId="92" xfId="0" quotePrefix="1" applyNumberFormat="1" applyFont="1" applyBorder="1" applyAlignment="1">
      <alignment horizontal="left" wrapText="1" indent="8"/>
    </xf>
    <xf numFmtId="49" fontId="9" fillId="6" borderId="105" xfId="0" applyNumberFormat="1" applyFont="1" applyFill="1" applyBorder="1" applyAlignment="1">
      <alignment horizontal="left" vertical="top" wrapText="1" indent="8"/>
    </xf>
    <xf numFmtId="49" fontId="9" fillId="6" borderId="71" xfId="0" applyNumberFormat="1" applyFont="1" applyFill="1" applyBorder="1" applyAlignment="1">
      <alignment horizontal="left" vertical="top" wrapText="1" indent="8"/>
    </xf>
    <xf numFmtId="49" fontId="9" fillId="6" borderId="76" xfId="0" applyNumberFormat="1" applyFont="1" applyFill="1" applyBorder="1" applyAlignment="1">
      <alignment horizontal="left" vertical="top" wrapText="1" indent="8"/>
    </xf>
    <xf numFmtId="49" fontId="9" fillId="6" borderId="1" xfId="0" applyNumberFormat="1" applyFont="1" applyFill="1" applyBorder="1" applyAlignment="1">
      <alignment horizontal="left" vertical="top" wrapText="1" indent="8"/>
    </xf>
    <xf numFmtId="49" fontId="9" fillId="6" borderId="2" xfId="0" applyNumberFormat="1" applyFont="1" applyFill="1" applyBorder="1" applyAlignment="1">
      <alignment horizontal="left" vertical="top" wrapText="1" indent="8"/>
    </xf>
    <xf numFmtId="2" fontId="4" fillId="0" borderId="23" xfId="0" applyNumberFormat="1" applyFont="1" applyBorder="1" applyAlignment="1">
      <alignment horizontal="left" vertical="top" wrapText="1"/>
    </xf>
    <xf numFmtId="2" fontId="11" fillId="0" borderId="8" xfId="0" applyNumberFormat="1" applyFont="1" applyBorder="1" applyAlignment="1">
      <alignment horizontal="left" vertical="top" wrapText="1"/>
    </xf>
    <xf numFmtId="2" fontId="11" fillId="0" borderId="23" xfId="0" applyNumberFormat="1" applyFont="1" applyBorder="1" applyAlignment="1">
      <alignment horizontal="left" vertical="top" wrapText="1"/>
    </xf>
    <xf numFmtId="2" fontId="3" fillId="0" borderId="23" xfId="0" applyNumberFormat="1" applyFont="1" applyBorder="1"/>
    <xf numFmtId="2" fontId="3" fillId="0" borderId="24" xfId="0" applyNumberFormat="1" applyFont="1" applyBorder="1"/>
    <xf numFmtId="0" fontId="6" fillId="0" borderId="31" xfId="0" applyFont="1" applyBorder="1" applyAlignment="1">
      <alignment horizontal="left" vertical="center"/>
    </xf>
    <xf numFmtId="0" fontId="6" fillId="0" borderId="32" xfId="0" applyFont="1" applyBorder="1" applyAlignment="1">
      <alignment horizontal="left" vertical="center"/>
    </xf>
    <xf numFmtId="0" fontId="6" fillId="0" borderId="33" xfId="0" applyFont="1" applyBorder="1" applyAlignment="1">
      <alignment horizontal="left" vertical="center"/>
    </xf>
    <xf numFmtId="0" fontId="0" fillId="0" borderId="54" xfId="0" applyBorder="1" applyAlignment="1">
      <alignment horizontal="left"/>
    </xf>
    <xf numFmtId="0" fontId="0" fillId="0" borderId="35" xfId="0" applyBorder="1" applyAlignment="1">
      <alignment horizontal="left"/>
    </xf>
    <xf numFmtId="0" fontId="0" fillId="0" borderId="36" xfId="0" applyBorder="1" applyAlignment="1">
      <alignment horizontal="left"/>
    </xf>
    <xf numFmtId="0" fontId="25" fillId="0" borderId="20" xfId="0" applyFont="1" applyBorder="1" applyAlignment="1">
      <alignment vertical="center"/>
    </xf>
    <xf numFmtId="0" fontId="25" fillId="0" borderId="21" xfId="0" applyFont="1" applyBorder="1" applyAlignment="1">
      <alignment vertical="center"/>
    </xf>
    <xf numFmtId="0" fontId="25" fillId="0" borderId="44" xfId="0" applyFont="1" applyBorder="1" applyAlignment="1">
      <alignment vertical="center"/>
    </xf>
    <xf numFmtId="0" fontId="25" fillId="0" borderId="45" xfId="0" applyFont="1" applyBorder="1" applyAlignment="1">
      <alignment vertical="center"/>
    </xf>
    <xf numFmtId="0" fontId="3" fillId="3" borderId="34" xfId="0" applyFont="1" applyFill="1" applyBorder="1" applyAlignment="1">
      <alignment horizontal="left" vertical="center"/>
    </xf>
    <xf numFmtId="0" fontId="3" fillId="3" borderId="36" xfId="0" applyFont="1" applyFill="1" applyBorder="1" applyAlignment="1">
      <alignment horizontal="left" vertical="center"/>
    </xf>
    <xf numFmtId="0" fontId="0" fillId="0" borderId="49" xfId="0" applyBorder="1" applyAlignment="1">
      <alignment horizontal="center"/>
    </xf>
    <xf numFmtId="0" fontId="0" fillId="0" borderId="30" xfId="0" applyBorder="1" applyAlignment="1">
      <alignment horizontal="center"/>
    </xf>
    <xf numFmtId="0" fontId="0" fillId="0" borderId="50" xfId="0" applyBorder="1" applyAlignment="1">
      <alignment horizontal="center"/>
    </xf>
    <xf numFmtId="0" fontId="0" fillId="0" borderId="22" xfId="0" applyBorder="1" applyAlignment="1">
      <alignment horizontal="center"/>
    </xf>
    <xf numFmtId="0" fontId="0" fillId="0" borderId="0" xfId="0" applyAlignment="1">
      <alignment horizontal="center"/>
    </xf>
    <xf numFmtId="0" fontId="0" fillId="0" borderId="51" xfId="0" applyBorder="1" applyAlignment="1">
      <alignment horizontal="center"/>
    </xf>
    <xf numFmtId="0" fontId="0" fillId="0" borderId="52" xfId="0" applyBorder="1" applyAlignment="1">
      <alignment horizontal="center"/>
    </xf>
    <xf numFmtId="0" fontId="0" fillId="0" borderId="8" xfId="0" applyBorder="1" applyAlignment="1">
      <alignment horizontal="center"/>
    </xf>
    <xf numFmtId="0" fontId="0" fillId="0" borderId="53" xfId="0" applyBorder="1" applyAlignment="1">
      <alignment horizontal="center"/>
    </xf>
    <xf numFmtId="0" fontId="0" fillId="0" borderId="4" xfId="0" applyBorder="1" applyAlignment="1">
      <alignment horizontal="left"/>
    </xf>
    <xf numFmtId="0" fontId="0" fillId="0" borderId="3" xfId="0" applyBorder="1" applyAlignment="1">
      <alignment horizontal="left"/>
    </xf>
    <xf numFmtId="0" fontId="0" fillId="0" borderId="37" xfId="0" applyBorder="1" applyAlignment="1">
      <alignment horizontal="left"/>
    </xf>
    <xf numFmtId="165" fontId="1" fillId="6" borderId="42" xfId="0" applyNumberFormat="1" applyFont="1" applyFill="1" applyBorder="1" applyAlignment="1" applyProtection="1">
      <alignment horizontal="left" vertical="center"/>
      <protection locked="0"/>
    </xf>
    <xf numFmtId="165" fontId="1" fillId="6" borderId="43" xfId="0" applyNumberFormat="1" applyFont="1" applyFill="1" applyBorder="1" applyAlignment="1" applyProtection="1">
      <alignment horizontal="left" vertical="center"/>
      <protection locked="0"/>
    </xf>
    <xf numFmtId="0" fontId="15" fillId="9" borderId="34" xfId="0" applyFont="1" applyFill="1" applyBorder="1" applyAlignment="1">
      <alignment horizontal="left" vertical="top" wrapText="1"/>
    </xf>
    <xf numFmtId="0" fontId="15" fillId="9" borderId="35" xfId="0" applyFont="1" applyFill="1" applyBorder="1" applyAlignment="1">
      <alignment horizontal="left" vertical="top" wrapText="1"/>
    </xf>
    <xf numFmtId="0" fontId="15" fillId="9" borderId="36" xfId="0" applyFont="1" applyFill="1" applyBorder="1" applyAlignment="1">
      <alignment horizontal="left" vertical="top" wrapText="1"/>
    </xf>
    <xf numFmtId="0" fontId="5" fillId="0" borderId="31" xfId="0" applyFont="1" applyBorder="1" applyAlignment="1">
      <alignment horizontal="left" vertical="center" wrapText="1"/>
    </xf>
    <xf numFmtId="0" fontId="5" fillId="0" borderId="32" xfId="0" applyFont="1" applyBorder="1" applyAlignment="1">
      <alignment horizontal="left" vertical="center"/>
    </xf>
    <xf numFmtId="0" fontId="5" fillId="0" borderId="33" xfId="0" applyFont="1" applyBorder="1" applyAlignment="1">
      <alignment horizontal="left" vertical="center"/>
    </xf>
    <xf numFmtId="0" fontId="16" fillId="6" borderId="34" xfId="0" applyFont="1" applyFill="1" applyBorder="1" applyAlignment="1">
      <alignment horizontal="left" vertical="top" wrapText="1"/>
    </xf>
    <xf numFmtId="0" fontId="16" fillId="6" borderId="35" xfId="0" applyFont="1" applyFill="1" applyBorder="1" applyAlignment="1">
      <alignment horizontal="left" vertical="top" wrapText="1"/>
    </xf>
    <xf numFmtId="0" fontId="16" fillId="6" borderId="36" xfId="0" applyFont="1" applyFill="1" applyBorder="1" applyAlignment="1">
      <alignment horizontal="left" vertical="top" wrapText="1"/>
    </xf>
    <xf numFmtId="14" fontId="1" fillId="3" borderId="82" xfId="0" applyNumberFormat="1" applyFont="1" applyFill="1" applyBorder="1" applyAlignment="1">
      <alignment horizontal="left" vertical="center" wrapText="1"/>
    </xf>
    <xf numFmtId="14" fontId="1" fillId="3" borderId="35" xfId="0" applyNumberFormat="1" applyFont="1" applyFill="1" applyBorder="1" applyAlignment="1">
      <alignment horizontal="left" vertical="center" wrapText="1"/>
    </xf>
    <xf numFmtId="14" fontId="1" fillId="3" borderId="36" xfId="0" applyNumberFormat="1" applyFont="1" applyFill="1" applyBorder="1" applyAlignment="1">
      <alignment horizontal="left" vertical="center" wrapText="1"/>
    </xf>
    <xf numFmtId="0" fontId="11" fillId="0" borderId="55" xfId="0" applyFont="1" applyBorder="1" applyAlignment="1">
      <alignment horizontal="left" vertical="center" wrapText="1"/>
    </xf>
    <xf numFmtId="0" fontId="11" fillId="0" borderId="56" xfId="0" applyFont="1" applyBorder="1" applyAlignment="1">
      <alignment horizontal="left" vertical="center"/>
    </xf>
    <xf numFmtId="0" fontId="11" fillId="0" borderId="57" xfId="0" applyFont="1" applyBorder="1" applyAlignment="1">
      <alignment horizontal="left" vertical="center"/>
    </xf>
    <xf numFmtId="0" fontId="4" fillId="5" borderId="58" xfId="0" applyFont="1" applyFill="1" applyBorder="1" applyAlignment="1">
      <alignment horizontal="left" vertical="top" wrapText="1"/>
    </xf>
    <xf numFmtId="0" fontId="1" fillId="5" borderId="59" xfId="0" applyFont="1" applyFill="1" applyBorder="1" applyAlignment="1">
      <alignment horizontal="left" vertical="top" wrapText="1"/>
    </xf>
    <xf numFmtId="0" fontId="1" fillId="5" borderId="60" xfId="0" applyFont="1" applyFill="1" applyBorder="1" applyAlignment="1">
      <alignment horizontal="left" vertical="top" wrapText="1"/>
    </xf>
    <xf numFmtId="0" fontId="11" fillId="0" borderId="25" xfId="0" applyFont="1" applyBorder="1" applyAlignment="1">
      <alignment horizontal="left" vertical="center" wrapText="1"/>
    </xf>
    <xf numFmtId="0" fontId="11" fillId="0" borderId="39" xfId="0" applyFont="1" applyBorder="1" applyAlignment="1">
      <alignment horizontal="left" vertical="center"/>
    </xf>
    <xf numFmtId="0" fontId="11" fillId="0" borderId="40" xfId="0" applyFont="1" applyBorder="1" applyAlignment="1">
      <alignment horizontal="left" vertical="center"/>
    </xf>
    <xf numFmtId="0" fontId="15" fillId="6" borderId="61" xfId="0" applyFont="1" applyFill="1" applyBorder="1" applyAlignment="1">
      <alignment horizontal="left" vertical="top" wrapText="1"/>
    </xf>
    <xf numFmtId="0" fontId="16" fillId="6" borderId="62" xfId="0" applyFont="1" applyFill="1" applyBorder="1" applyAlignment="1">
      <alignment horizontal="left" vertical="top"/>
    </xf>
    <xf numFmtId="0" fontId="16" fillId="6" borderId="63" xfId="0" applyFont="1" applyFill="1" applyBorder="1" applyAlignment="1">
      <alignment horizontal="left" vertical="top"/>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11" fillId="0" borderId="33" xfId="0" applyFont="1" applyBorder="1" applyAlignment="1">
      <alignment horizontal="left" vertical="center" wrapText="1"/>
    </xf>
    <xf numFmtId="0" fontId="16" fillId="6" borderId="34" xfId="0" applyFont="1" applyFill="1" applyBorder="1" applyAlignment="1" applyProtection="1">
      <alignment horizontal="left" vertical="top" wrapText="1"/>
      <protection locked="0"/>
    </xf>
    <xf numFmtId="0" fontId="16" fillId="6" borderId="35" xfId="0" applyFont="1" applyFill="1" applyBorder="1" applyAlignment="1" applyProtection="1">
      <alignment horizontal="left" vertical="top" wrapText="1"/>
      <protection locked="0"/>
    </xf>
    <xf numFmtId="0" fontId="16" fillId="6" borderId="36" xfId="0" applyFont="1" applyFill="1" applyBorder="1" applyAlignment="1" applyProtection="1">
      <alignment horizontal="left" vertical="top" wrapText="1"/>
      <protection locked="0"/>
    </xf>
    <xf numFmtId="14" fontId="1" fillId="3" borderId="42" xfId="0" applyNumberFormat="1" applyFont="1" applyFill="1" applyBorder="1" applyAlignment="1">
      <alignment horizontal="left" vertical="center" wrapText="1"/>
    </xf>
    <xf numFmtId="14" fontId="1" fillId="3" borderId="43" xfId="0" applyNumberFormat="1" applyFont="1" applyFill="1" applyBorder="1" applyAlignment="1">
      <alignment horizontal="left" vertical="center" wrapText="1"/>
    </xf>
    <xf numFmtId="0" fontId="11" fillId="0" borderId="32" xfId="0" applyFont="1" applyBorder="1" applyAlignment="1">
      <alignment horizontal="left" vertical="center"/>
    </xf>
    <xf numFmtId="0" fontId="11" fillId="0" borderId="33" xfId="0" applyFont="1" applyBorder="1" applyAlignment="1">
      <alignment horizontal="left" vertical="center"/>
    </xf>
    <xf numFmtId="0" fontId="15" fillId="6" borderId="34" xfId="0" applyFont="1" applyFill="1" applyBorder="1" applyAlignment="1">
      <alignment horizontal="left" vertical="top" wrapText="1"/>
    </xf>
    <xf numFmtId="0" fontId="3" fillId="6" borderId="35" xfId="0" applyFont="1" applyFill="1" applyBorder="1" applyAlignment="1">
      <alignment horizontal="left" vertical="top"/>
    </xf>
    <xf numFmtId="0" fontId="3" fillId="6" borderId="36" xfId="0" applyFont="1" applyFill="1" applyBorder="1" applyAlignment="1">
      <alignment horizontal="left" vertical="top"/>
    </xf>
    <xf numFmtId="0" fontId="27" fillId="12" borderId="20" xfId="0" applyFont="1" applyFill="1" applyBorder="1" applyAlignment="1">
      <alignment horizontal="left" vertical="center" wrapText="1"/>
    </xf>
    <xf numFmtId="0" fontId="27" fillId="12" borderId="21" xfId="0" applyFont="1" applyFill="1" applyBorder="1" applyAlignment="1">
      <alignment horizontal="left" vertical="center" wrapText="1"/>
    </xf>
    <xf numFmtId="0" fontId="27" fillId="12" borderId="83" xfId="0" applyFont="1" applyFill="1" applyBorder="1" applyAlignment="1">
      <alignment horizontal="left" vertical="center" wrapText="1"/>
    </xf>
    <xf numFmtId="0" fontId="14" fillId="6" borderId="26" xfId="0" applyFont="1" applyFill="1" applyBorder="1" applyAlignment="1" applyProtection="1">
      <alignment horizontal="left" vertical="top" wrapText="1"/>
      <protection locked="0"/>
    </xf>
    <xf numFmtId="0" fontId="14" fillId="6" borderId="1" xfId="0" applyFont="1" applyFill="1" applyBorder="1" applyAlignment="1" applyProtection="1">
      <alignment horizontal="left" vertical="top" wrapText="1"/>
      <protection locked="0"/>
    </xf>
    <xf numFmtId="14" fontId="1" fillId="3" borderId="54" xfId="0" applyNumberFormat="1" applyFont="1" applyFill="1" applyBorder="1" applyAlignment="1">
      <alignment horizontal="left" vertical="center"/>
    </xf>
    <xf numFmtId="14" fontId="1" fillId="3" borderId="35" xfId="0" applyNumberFormat="1" applyFont="1" applyFill="1" applyBorder="1" applyAlignment="1">
      <alignment horizontal="left" vertical="center"/>
    </xf>
    <xf numFmtId="14" fontId="1" fillId="3" borderId="36" xfId="0" applyNumberFormat="1" applyFont="1" applyFill="1" applyBorder="1" applyAlignment="1">
      <alignment horizontal="left" vertical="center"/>
    </xf>
    <xf numFmtId="0" fontId="14" fillId="6" borderId="74" xfId="0" applyFont="1" applyFill="1" applyBorder="1" applyAlignment="1" applyProtection="1">
      <alignment horizontal="left" vertical="top" wrapText="1"/>
      <protection locked="0"/>
    </xf>
    <xf numFmtId="0" fontId="14" fillId="6" borderId="7" xfId="0" applyFont="1" applyFill="1" applyBorder="1" applyAlignment="1" applyProtection="1">
      <alignment horizontal="left" vertical="top" wrapText="1"/>
      <protection locked="0"/>
    </xf>
    <xf numFmtId="0" fontId="14" fillId="6" borderId="75" xfId="0" applyFont="1" applyFill="1" applyBorder="1" applyAlignment="1" applyProtection="1">
      <alignment horizontal="left" vertical="top" wrapText="1"/>
      <protection locked="0"/>
    </xf>
    <xf numFmtId="0" fontId="14" fillId="6" borderId="41" xfId="0" applyFont="1" applyFill="1" applyBorder="1" applyAlignment="1" applyProtection="1">
      <alignment horizontal="left" vertical="top" wrapText="1"/>
      <protection locked="0"/>
    </xf>
    <xf numFmtId="0" fontId="16" fillId="0" borderId="27" xfId="0" applyFont="1" applyBorder="1" applyAlignment="1">
      <alignment horizontal="left" wrapText="1"/>
    </xf>
    <xf numFmtId="0" fontId="16" fillId="0" borderId="42" xfId="0" applyFont="1" applyBorder="1" applyAlignment="1">
      <alignment horizontal="left" wrapText="1"/>
    </xf>
    <xf numFmtId="0" fontId="0" fillId="0" borderId="43" xfId="0" applyBorder="1" applyAlignment="1">
      <alignment horizontal="left" wrapText="1"/>
    </xf>
    <xf numFmtId="0" fontId="27" fillId="12" borderId="31" xfId="0" applyFont="1" applyFill="1" applyBorder="1" applyAlignment="1">
      <alignment horizontal="left" vertical="center" wrapText="1"/>
    </xf>
    <xf numFmtId="0" fontId="27" fillId="12" borderId="32" xfId="0" applyFont="1" applyFill="1" applyBorder="1" applyAlignment="1">
      <alignment horizontal="left" vertical="center" wrapText="1"/>
    </xf>
    <xf numFmtId="0" fontId="27" fillId="12" borderId="33" xfId="0" applyFont="1" applyFill="1" applyBorder="1" applyAlignment="1">
      <alignment horizontal="left" vertical="center" wrapText="1"/>
    </xf>
    <xf numFmtId="0" fontId="14" fillId="6" borderId="27" xfId="0" applyFont="1" applyFill="1" applyBorder="1" applyAlignment="1" applyProtection="1">
      <alignment horizontal="left" vertical="top" wrapText="1"/>
      <protection locked="0"/>
    </xf>
    <xf numFmtId="0" fontId="14" fillId="6" borderId="42" xfId="0" applyFont="1" applyFill="1" applyBorder="1" applyAlignment="1" applyProtection="1">
      <alignment horizontal="left" vertical="top" wrapText="1"/>
      <protection locked="0"/>
    </xf>
    <xf numFmtId="0" fontId="14" fillId="6" borderId="43" xfId="0" applyFont="1" applyFill="1" applyBorder="1" applyAlignment="1" applyProtection="1">
      <alignment horizontal="left" vertical="top" wrapText="1"/>
      <protection locked="0"/>
    </xf>
    <xf numFmtId="0" fontId="20" fillId="6" borderId="0" xfId="0" applyFont="1" applyFill="1" applyAlignment="1">
      <alignment horizontal="center"/>
    </xf>
    <xf numFmtId="0" fontId="20" fillId="7" borderId="0" xfId="0" applyFont="1" applyFill="1" applyAlignment="1">
      <alignment horizontal="center"/>
    </xf>
    <xf numFmtId="0" fontId="20" fillId="8" borderId="0" xfId="0" applyFont="1" applyFill="1" applyAlignment="1">
      <alignment horizontal="center"/>
    </xf>
    <xf numFmtId="0" fontId="0" fillId="2" borderId="2"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0" fillId="2" borderId="104" xfId="0" applyFill="1" applyBorder="1" applyAlignment="1" applyProtection="1">
      <alignment horizontal="left" vertical="center" wrapText="1"/>
      <protection locked="0"/>
    </xf>
    <xf numFmtId="0" fontId="0" fillId="2" borderId="38" xfId="0" applyFill="1" applyBorder="1" applyAlignment="1" applyProtection="1">
      <alignment horizontal="left" vertical="center" wrapText="1"/>
      <protection locked="0"/>
    </xf>
    <xf numFmtId="0" fontId="0" fillId="0" borderId="106" xfId="0" applyBorder="1" applyAlignment="1">
      <alignment horizontal="center" vertical="center" wrapText="1"/>
    </xf>
    <xf numFmtId="0" fontId="0" fillId="0" borderId="107" xfId="0" applyBorder="1" applyAlignment="1">
      <alignment horizontal="center" vertical="center" wrapText="1"/>
    </xf>
    <xf numFmtId="0" fontId="0" fillId="0" borderId="108" xfId="0" applyBorder="1" applyAlignment="1">
      <alignment horizontal="center" vertical="center" wrapText="1"/>
    </xf>
    <xf numFmtId="0" fontId="0" fillId="0" borderId="101" xfId="0" applyBorder="1" applyAlignment="1">
      <alignment horizontal="center" vertical="center" wrapText="1"/>
    </xf>
    <xf numFmtId="0" fontId="0" fillId="0" borderId="19" xfId="0" applyBorder="1" applyAlignment="1">
      <alignment horizontal="center" vertical="center" wrapText="1"/>
    </xf>
    <xf numFmtId="0" fontId="0" fillId="0" borderId="99" xfId="0" applyBorder="1" applyAlignment="1">
      <alignment horizontal="center" vertical="center" wrapText="1"/>
    </xf>
    <xf numFmtId="0" fontId="0" fillId="2" borderId="77"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100" xfId="0" applyFill="1" applyBorder="1" applyAlignment="1" applyProtection="1">
      <alignment horizontal="left" vertical="center" wrapText="1"/>
      <protection locked="0"/>
    </xf>
    <xf numFmtId="0" fontId="0" fillId="2" borderId="11" xfId="0" applyFill="1" applyBorder="1" applyAlignment="1" applyProtection="1">
      <alignment horizontal="left" vertical="center" wrapText="1"/>
      <protection locked="0"/>
    </xf>
    <xf numFmtId="0" fontId="0" fillId="2" borderId="12" xfId="0" applyFill="1" applyBorder="1" applyAlignment="1" applyProtection="1">
      <alignment horizontal="left" vertical="center" wrapText="1"/>
      <protection locked="0"/>
    </xf>
    <xf numFmtId="0" fontId="0" fillId="2" borderId="46" xfId="0" applyFill="1" applyBorder="1" applyAlignment="1" applyProtection="1">
      <alignment horizontal="center" vertical="center" wrapText="1"/>
      <protection locked="0"/>
    </xf>
    <xf numFmtId="0" fontId="0" fillId="2" borderId="28" xfId="0" applyFill="1" applyBorder="1" applyAlignment="1" applyProtection="1">
      <alignment horizontal="left" vertical="center" wrapText="1"/>
      <protection locked="0"/>
    </xf>
    <xf numFmtId="0" fontId="0" fillId="2" borderId="98" xfId="0" applyFill="1" applyBorder="1" applyAlignment="1" applyProtection="1">
      <alignment horizontal="left" vertical="center" wrapText="1"/>
      <protection locked="0"/>
    </xf>
    <xf numFmtId="0" fontId="0" fillId="0" borderId="18" xfId="0" applyBorder="1" applyAlignment="1">
      <alignment horizontal="center" vertical="center" wrapText="1"/>
    </xf>
    <xf numFmtId="165" fontId="1" fillId="3" borderId="42" xfId="0" applyNumberFormat="1" applyFont="1" applyFill="1" applyBorder="1" applyAlignment="1">
      <alignment horizontal="left" vertical="center"/>
    </xf>
    <xf numFmtId="165" fontId="1" fillId="3" borderId="43" xfId="0" applyNumberFormat="1" applyFont="1" applyFill="1" applyBorder="1" applyAlignment="1">
      <alignment horizontal="left" vertical="center"/>
    </xf>
    <xf numFmtId="0" fontId="0" fillId="0" borderId="0" xfId="0" applyAlignment="1">
      <alignment wrapText="1"/>
    </xf>
    <xf numFmtId="0" fontId="0" fillId="2" borderId="14" xfId="0" applyFill="1" applyBorder="1" applyAlignment="1" applyProtection="1">
      <alignment horizontal="center" vertical="center" wrapText="1"/>
      <protection locked="0"/>
    </xf>
    <xf numFmtId="0" fontId="0" fillId="2" borderId="94" xfId="0" applyFill="1" applyBorder="1" applyAlignment="1" applyProtection="1">
      <alignment horizontal="center" vertical="center" wrapText="1"/>
      <protection locked="0"/>
    </xf>
    <xf numFmtId="0" fontId="0" fillId="2" borderId="13" xfId="0" applyFill="1" applyBorder="1" applyAlignment="1" applyProtection="1">
      <alignment horizontal="left" vertical="center" wrapText="1"/>
      <protection locked="0"/>
    </xf>
    <xf numFmtId="0" fontId="0" fillId="2" borderId="95" xfId="0" applyFill="1" applyBorder="1" applyAlignment="1" applyProtection="1">
      <alignment horizontal="left" vertical="center" wrapText="1"/>
      <protection locked="0"/>
    </xf>
    <xf numFmtId="0" fontId="0" fillId="2" borderId="96" xfId="0" applyFill="1" applyBorder="1" applyAlignment="1" applyProtection="1">
      <alignment horizontal="center" vertical="center" wrapText="1"/>
      <protection locked="0"/>
    </xf>
    <xf numFmtId="0" fontId="0" fillId="2" borderId="97" xfId="0" applyFill="1" applyBorder="1" applyAlignment="1" applyProtection="1">
      <alignment horizontal="left" vertical="center" wrapText="1"/>
      <protection locked="0"/>
    </xf>
    <xf numFmtId="14" fontId="1" fillId="3" borderId="42" xfId="0" applyNumberFormat="1" applyFont="1" applyFill="1" applyBorder="1" applyAlignment="1">
      <alignment horizontal="left" vertical="center"/>
    </xf>
    <xf numFmtId="14" fontId="1" fillId="3" borderId="43" xfId="0" applyNumberFormat="1" applyFont="1" applyFill="1" applyBorder="1" applyAlignment="1">
      <alignment horizontal="left" vertical="center"/>
    </xf>
    <xf numFmtId="0" fontId="15" fillId="0" borderId="61" xfId="0" applyFont="1" applyBorder="1" applyAlignment="1">
      <alignment horizontal="left" vertical="top" wrapText="1"/>
    </xf>
    <xf numFmtId="0" fontId="16" fillId="0" borderId="62" xfId="0" applyFont="1" applyBorder="1" applyAlignment="1">
      <alignment horizontal="left" vertical="top"/>
    </xf>
    <xf numFmtId="0" fontId="16" fillId="0" borderId="63" xfId="0" applyFont="1" applyBorder="1" applyAlignment="1">
      <alignment horizontal="left" vertical="top"/>
    </xf>
    <xf numFmtId="0" fontId="0" fillId="2" borderId="100"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12" xfId="0" applyFill="1" applyBorder="1" applyAlignment="1" applyProtection="1">
      <alignment horizontal="left" vertical="center"/>
      <protection locked="0"/>
    </xf>
    <xf numFmtId="0" fontId="0" fillId="2" borderId="28" xfId="0" applyFill="1" applyBorder="1" applyAlignment="1" applyProtection="1">
      <alignment horizontal="left" vertical="center"/>
      <protection locked="0"/>
    </xf>
    <xf numFmtId="0" fontId="0" fillId="2" borderId="29" xfId="0" applyFill="1" applyBorder="1" applyAlignment="1" applyProtection="1">
      <alignment horizontal="left" vertical="center"/>
      <protection locked="0"/>
    </xf>
    <xf numFmtId="0" fontId="0" fillId="0" borderId="113" xfId="0" applyBorder="1" applyAlignment="1">
      <alignment horizontal="center" vertical="center" wrapText="1"/>
    </xf>
    <xf numFmtId="0" fontId="0" fillId="0" borderId="111" xfId="0" applyBorder="1" applyAlignment="1">
      <alignment horizontal="center" vertical="center" wrapText="1"/>
    </xf>
    <xf numFmtId="0" fontId="0" fillId="0" borderId="114" xfId="0" applyBorder="1" applyAlignment="1">
      <alignment horizontal="center" vertical="center" wrapText="1"/>
    </xf>
    <xf numFmtId="0" fontId="0" fillId="2" borderId="13" xfId="0" applyFill="1" applyBorder="1" applyAlignment="1" applyProtection="1">
      <alignment horizontal="left" vertical="center"/>
      <protection locked="0"/>
    </xf>
    <xf numFmtId="49" fontId="0" fillId="2" borderId="28" xfId="0" applyNumberFormat="1" applyFill="1" applyBorder="1" applyAlignment="1" applyProtection="1">
      <alignment horizontal="left" vertical="center" wrapText="1"/>
      <protection locked="0"/>
    </xf>
    <xf numFmtId="49" fontId="0" fillId="2" borderId="11" xfId="0" applyNumberFormat="1" applyFill="1" applyBorder="1" applyAlignment="1" applyProtection="1">
      <alignment horizontal="left" vertical="center" wrapText="1"/>
      <protection locked="0"/>
    </xf>
    <xf numFmtId="49" fontId="0" fillId="2" borderId="98" xfId="0" applyNumberFormat="1" applyFill="1" applyBorder="1" applyAlignment="1" applyProtection="1">
      <alignment horizontal="left" vertical="center" wrapText="1"/>
      <protection locked="0"/>
    </xf>
    <xf numFmtId="0" fontId="0" fillId="0" borderId="110" xfId="0" applyBorder="1" applyAlignment="1">
      <alignment horizontal="center" vertical="center" wrapText="1"/>
    </xf>
    <xf numFmtId="0" fontId="0" fillId="0" borderId="112" xfId="0" applyBorder="1" applyAlignment="1">
      <alignment horizontal="center" vertical="center" wrapText="1"/>
    </xf>
    <xf numFmtId="49" fontId="0" fillId="2" borderId="100" xfId="0" applyNumberFormat="1" applyFill="1" applyBorder="1" applyAlignment="1" applyProtection="1">
      <alignment horizontal="left" vertical="center" wrapText="1"/>
      <protection locked="0"/>
    </xf>
    <xf numFmtId="49" fontId="0" fillId="2" borderId="12" xfId="0" applyNumberFormat="1" applyFill="1" applyBorder="1" applyAlignment="1" applyProtection="1">
      <alignment horizontal="left" vertical="center" wrapText="1"/>
      <protection locked="0"/>
    </xf>
    <xf numFmtId="0" fontId="0" fillId="2" borderId="98" xfId="0" applyFill="1" applyBorder="1" applyAlignment="1" applyProtection="1">
      <alignment horizontal="left" vertical="center"/>
      <protection locked="0"/>
    </xf>
    <xf numFmtId="2" fontId="16" fillId="6" borderId="34" xfId="0" applyNumberFormat="1" applyFont="1" applyFill="1" applyBorder="1" applyAlignment="1">
      <alignment horizontal="left" vertical="top" wrapText="1"/>
    </xf>
    <xf numFmtId="2" fontId="16" fillId="6" borderId="35" xfId="0" applyNumberFormat="1" applyFont="1" applyFill="1" applyBorder="1" applyAlignment="1">
      <alignment horizontal="left" vertical="top" wrapText="1"/>
    </xf>
    <xf numFmtId="2" fontId="16" fillId="6" borderId="36" xfId="0" applyNumberFormat="1" applyFont="1" applyFill="1" applyBorder="1" applyAlignment="1">
      <alignment horizontal="left" vertical="top" wrapText="1"/>
    </xf>
    <xf numFmtId="2" fontId="4" fillId="0" borderId="34" xfId="0" applyNumberFormat="1" applyFont="1" applyBorder="1" applyAlignment="1">
      <alignment horizontal="left" vertical="top" wrapText="1"/>
    </xf>
    <xf numFmtId="2" fontId="11" fillId="0" borderId="35" xfId="0" applyNumberFormat="1" applyFont="1" applyBorder="1" applyAlignment="1">
      <alignment horizontal="left" vertical="top" wrapText="1"/>
    </xf>
    <xf numFmtId="2" fontId="11" fillId="0" borderId="36" xfId="0" applyNumberFormat="1" applyFont="1" applyBorder="1" applyAlignment="1">
      <alignment horizontal="left" vertical="top" wrapText="1"/>
    </xf>
    <xf numFmtId="2" fontId="11" fillId="0" borderId="31" xfId="0" applyNumberFormat="1" applyFont="1" applyBorder="1" applyAlignment="1">
      <alignment horizontal="left" vertical="center" wrapText="1"/>
    </xf>
    <xf numFmtId="2" fontId="11" fillId="0" borderId="32" xfId="0" applyNumberFormat="1" applyFont="1" applyBorder="1" applyAlignment="1">
      <alignment horizontal="left" vertical="center"/>
    </xf>
    <xf numFmtId="2" fontId="11" fillId="0" borderId="33" xfId="0" applyNumberFormat="1" applyFont="1" applyBorder="1" applyAlignment="1">
      <alignment horizontal="left" vertical="center"/>
    </xf>
    <xf numFmtId="2" fontId="15" fillId="6" borderId="34" xfId="0" applyNumberFormat="1" applyFont="1" applyFill="1" applyBorder="1" applyAlignment="1">
      <alignment horizontal="left" vertical="top" wrapText="1"/>
    </xf>
    <xf numFmtId="2" fontId="3" fillId="6" borderId="35" xfId="0" applyNumberFormat="1" applyFont="1" applyFill="1" applyBorder="1" applyAlignment="1">
      <alignment horizontal="left" vertical="top"/>
    </xf>
    <xf numFmtId="2" fontId="3" fillId="6" borderId="36" xfId="0" applyNumberFormat="1" applyFont="1" applyFill="1" applyBorder="1" applyAlignment="1">
      <alignment horizontal="left" vertical="top"/>
    </xf>
    <xf numFmtId="2" fontId="5" fillId="0" borderId="31" xfId="0" applyNumberFormat="1" applyFont="1" applyBorder="1" applyAlignment="1">
      <alignment horizontal="left" vertical="center" wrapText="1"/>
    </xf>
    <xf numFmtId="2" fontId="5" fillId="0" borderId="32" xfId="0" applyNumberFormat="1" applyFont="1" applyBorder="1" applyAlignment="1">
      <alignment horizontal="left" vertical="center"/>
    </xf>
    <xf numFmtId="2" fontId="5" fillId="0" borderId="33" xfId="0" applyNumberFormat="1" applyFont="1" applyBorder="1" applyAlignment="1">
      <alignment horizontal="left" vertical="center"/>
    </xf>
    <xf numFmtId="0" fontId="0" fillId="2" borderId="85" xfId="0" applyFill="1" applyBorder="1" applyAlignment="1" applyProtection="1">
      <alignment horizontal="left" vertical="center"/>
      <protection locked="0"/>
    </xf>
    <xf numFmtId="0" fontId="0" fillId="2" borderId="84" xfId="0" applyFill="1" applyBorder="1" applyAlignment="1" applyProtection="1">
      <alignment horizontal="left" vertical="center"/>
      <protection locked="0"/>
    </xf>
    <xf numFmtId="0" fontId="0" fillId="2" borderId="89" xfId="0" applyFill="1" applyBorder="1" applyAlignment="1" applyProtection="1">
      <alignment horizontal="left" vertical="center"/>
      <protection locked="0"/>
    </xf>
    <xf numFmtId="0" fontId="0" fillId="5" borderId="86" xfId="0" applyFill="1" applyBorder="1" applyAlignment="1">
      <alignment horizontal="center" vertical="center" wrapText="1"/>
    </xf>
    <xf numFmtId="0" fontId="0" fillId="5" borderId="87" xfId="0" applyFill="1" applyBorder="1" applyAlignment="1">
      <alignment horizontal="center" vertical="center" wrapText="1"/>
    </xf>
    <xf numFmtId="0" fontId="0" fillId="5" borderId="88" xfId="0" applyFill="1" applyBorder="1" applyAlignment="1">
      <alignment horizontal="center" vertical="center" wrapText="1"/>
    </xf>
    <xf numFmtId="49" fontId="0" fillId="2" borderId="78" xfId="0" applyNumberFormat="1" applyFill="1" applyBorder="1" applyAlignment="1" applyProtection="1">
      <alignment horizontal="left" vertical="center" wrapText="1"/>
      <protection locked="0"/>
    </xf>
    <xf numFmtId="49" fontId="0" fillId="2" borderId="84" xfId="0" applyNumberFormat="1" applyFill="1" applyBorder="1" applyAlignment="1" applyProtection="1">
      <alignment horizontal="left" vertical="center" wrapText="1"/>
      <protection locked="0"/>
    </xf>
    <xf numFmtId="49" fontId="0" fillId="2" borderId="75" xfId="0" applyNumberFormat="1" applyFill="1" applyBorder="1" applyAlignment="1" applyProtection="1">
      <alignment horizontal="left" vertical="center" wrapText="1"/>
      <protection locked="0"/>
    </xf>
    <xf numFmtId="49" fontId="0" fillId="2" borderId="85" xfId="0" applyNumberFormat="1" applyFill="1" applyBorder="1" applyAlignment="1" applyProtection="1">
      <alignment horizontal="left" vertical="center" wrapText="1"/>
      <protection locked="0"/>
    </xf>
    <xf numFmtId="2" fontId="0" fillId="2" borderId="8" xfId="0" applyNumberFormat="1" applyFill="1" applyBorder="1" applyAlignment="1">
      <alignment horizontal="left"/>
    </xf>
    <xf numFmtId="0" fontId="23" fillId="2" borderId="3" xfId="0" applyFont="1" applyFill="1" applyBorder="1" applyAlignment="1" applyProtection="1">
      <alignment horizontal="left"/>
      <protection locked="0"/>
    </xf>
    <xf numFmtId="0" fontId="6" fillId="0" borderId="26" xfId="0" applyFont="1" applyBorder="1"/>
    <xf numFmtId="0" fontId="6" fillId="0" borderId="1" xfId="0" applyFont="1" applyBorder="1"/>
    <xf numFmtId="0" fontId="6" fillId="0" borderId="41" xfId="0" applyFont="1" applyBorder="1"/>
  </cellXfs>
  <cellStyles count="2">
    <cellStyle name="Standard" xfId="0" builtinId="0"/>
    <cellStyle name="Standard 2" xfId="1" xr:uid="{EF6419D3-5FDA-4DB5-8254-EF323FDF5E12}"/>
  </cellStyles>
  <dxfs count="16">
    <dxf>
      <font>
        <color theme="9" tint="0.79998168889431442"/>
      </font>
      <fill>
        <patternFill patternType="solid">
          <bgColor theme="9" tint="0.79998168889431442"/>
        </patternFill>
      </fill>
    </dxf>
    <dxf>
      <font>
        <color theme="9" tint="0.79998168889431442"/>
      </font>
      <fill>
        <patternFill patternType="solid">
          <bgColor theme="9" tint="0.79998168889431442"/>
        </patternFill>
      </fill>
    </dxf>
    <dxf>
      <font>
        <color theme="9" tint="0.79998168889431442"/>
      </font>
      <fill>
        <patternFill patternType="solid">
          <bgColor theme="9" tint="0.79998168889431442"/>
        </patternFill>
      </fill>
    </dxf>
    <dxf>
      <font>
        <color theme="9" tint="0.79998168889431442"/>
      </font>
      <fill>
        <patternFill patternType="solid">
          <bgColor theme="9" tint="0.79998168889431442"/>
        </patternFill>
      </fill>
    </dxf>
    <dxf>
      <font>
        <color theme="9" tint="0.79998168889431442"/>
      </font>
      <fill>
        <patternFill patternType="solid">
          <bgColor theme="9" tint="0.79998168889431442"/>
        </patternFill>
      </fill>
    </dxf>
    <dxf>
      <font>
        <color theme="9" tint="0.79998168889431442"/>
      </font>
      <fill>
        <patternFill patternType="solid">
          <bgColor theme="9" tint="0.79998168889431442"/>
        </patternFill>
      </fill>
    </dxf>
    <dxf>
      <font>
        <color theme="9" tint="0.79998168889431442"/>
      </font>
      <fill>
        <patternFill patternType="solid">
          <bgColor theme="9" tint="0.79998168889431442"/>
        </patternFill>
      </fill>
    </dxf>
    <dxf>
      <font>
        <color theme="9" tint="0.79998168889431442"/>
      </font>
      <fill>
        <patternFill patternType="solid">
          <bgColor theme="9" tint="0.79998168889431442"/>
        </patternFill>
      </fill>
    </dxf>
    <dxf>
      <font>
        <color theme="9" tint="0.79998168889431442"/>
      </font>
      <fill>
        <patternFill patternType="solid">
          <bgColor theme="9" tint="0.79998168889431442"/>
        </patternFill>
      </fill>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107950</xdr:colOff>
      <xdr:row>18</xdr:row>
      <xdr:rowOff>23158</xdr:rowOff>
    </xdr:from>
    <xdr:to>
      <xdr:col>4</xdr:col>
      <xdr:colOff>2373405</xdr:colOff>
      <xdr:row>26</xdr:row>
      <xdr:rowOff>0</xdr:rowOff>
    </xdr:to>
    <xdr:pic>
      <xdr:nvPicPr>
        <xdr:cNvPr id="2" name="Grafik 1">
          <a:extLst>
            <a:ext uri="{FF2B5EF4-FFF2-40B4-BE49-F238E27FC236}">
              <a16:creationId xmlns:a16="http://schemas.microsoft.com/office/drawing/2014/main" id="{5D9FF3BB-F8D4-4284-9A53-6E07BA32F8F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41239"/>
        <a:stretch>
          <a:fillRect/>
        </a:stretch>
      </xdr:blipFill>
      <xdr:spPr bwMode="auto">
        <a:xfrm>
          <a:off x="107950" y="4128433"/>
          <a:ext cx="8409080" cy="15008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1228725</xdr:colOff>
      <xdr:row>31</xdr:row>
      <xdr:rowOff>28575</xdr:rowOff>
    </xdr:from>
    <xdr:to>
      <xdr:col>4</xdr:col>
      <xdr:colOff>1243128</xdr:colOff>
      <xdr:row>64</xdr:row>
      <xdr:rowOff>10829</xdr:rowOff>
    </xdr:to>
    <xdr:pic>
      <xdr:nvPicPr>
        <xdr:cNvPr id="3" name="Grafik 2">
          <a:extLst>
            <a:ext uri="{FF2B5EF4-FFF2-40B4-BE49-F238E27FC236}">
              <a16:creationId xmlns:a16="http://schemas.microsoft.com/office/drawing/2014/main" id="{05B85A80-C90F-4676-95C2-45CDDC58B61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8725" y="6981825"/>
          <a:ext cx="6158028" cy="62687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18</xdr:row>
      <xdr:rowOff>66675</xdr:rowOff>
    </xdr:from>
    <xdr:to>
      <xdr:col>2</xdr:col>
      <xdr:colOff>619125</xdr:colOff>
      <xdr:row>37</xdr:row>
      <xdr:rowOff>95250</xdr:rowOff>
    </xdr:to>
    <xdr:sp macro="" textlink="">
      <xdr:nvSpPr>
        <xdr:cNvPr id="2" name="Textfeld 1">
          <a:extLst>
            <a:ext uri="{FF2B5EF4-FFF2-40B4-BE49-F238E27FC236}">
              <a16:creationId xmlns:a16="http://schemas.microsoft.com/office/drawing/2014/main" id="{B25FC383-4DA3-E721-86A5-8F5DE18FC42E}"/>
            </a:ext>
          </a:extLst>
        </xdr:cNvPr>
        <xdr:cNvSpPr txBox="1"/>
      </xdr:nvSpPr>
      <xdr:spPr>
        <a:xfrm>
          <a:off x="85725" y="2809875"/>
          <a:ext cx="3371850" cy="29241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t>Quelle</a:t>
          </a:r>
          <a:r>
            <a:rPr lang="de-CH" sz="1100" b="1" baseline="0"/>
            <a:t> zur Erstellung der DropDownListen:</a:t>
          </a:r>
        </a:p>
        <a:p>
          <a:endParaRPr lang="de-CH" sz="1100" baseline="0"/>
        </a:p>
        <a:p>
          <a:r>
            <a:rPr lang="de-CH" sz="1100"/>
            <a:t>Gemäss folgendem YouTube</a:t>
          </a:r>
          <a:r>
            <a:rPr lang="de-CH" sz="1100" baseline="0"/>
            <a:t>Video (ab 6 Minute - "Direkte Variante aus einer Tabelle): </a:t>
          </a:r>
        </a:p>
        <a:p>
          <a:r>
            <a:rPr lang="de-CH" sz="1100" baseline="0"/>
            <a:t>"Abhängige Dropdown Listen jeder Art in Excel erstellen", von Jakob Neubauer,</a:t>
          </a:r>
        </a:p>
        <a:p>
          <a:endParaRPr lang="de-CH" sz="1100" baseline="0"/>
        </a:p>
        <a:p>
          <a:r>
            <a:rPr lang="de-CH" sz="1100" baseline="0"/>
            <a:t>Link:</a:t>
          </a:r>
        </a:p>
        <a:p>
          <a:r>
            <a:rPr lang="de-CH">
              <a:hlinkClick xmlns:r="http://schemas.openxmlformats.org/officeDocument/2006/relationships" r:id=""/>
            </a:rPr>
            <a:t>Abhängige Dropdown Listen jeder Art in Excel erstellen</a:t>
          </a:r>
          <a:endParaRPr lang="de-CH"/>
        </a:p>
        <a:p>
          <a:endParaRPr lang="de-CH" sz="1100"/>
        </a:p>
        <a:p>
          <a:endParaRPr lang="de-CH" sz="1100"/>
        </a:p>
        <a:p>
          <a:r>
            <a:rPr lang="de-CH" sz="1100" b="1"/>
            <a:t>Hinweis: </a:t>
          </a:r>
          <a:r>
            <a:rPr lang="de-CH" sz="1100"/>
            <a:t>Die Erstellung mittels</a:t>
          </a:r>
          <a:r>
            <a:rPr lang="de-CH" sz="1100" baseline="0"/>
            <a:t> Formel "Indirekt" funktioniert nicht, da die Tabelleneinträge "Leerzeichen" enthalten</a:t>
          </a:r>
        </a:p>
        <a:p>
          <a:endParaRPr lang="de-CH" sz="1100" baseline="0"/>
        </a:p>
        <a:p>
          <a:r>
            <a:rPr lang="de-CH" sz="1100" baseline="0"/>
            <a:t>Robert Wyss, Bern, 31.07.2025</a:t>
          </a:r>
          <a:endParaRPr lang="de-CH"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11</xdr:row>
      <xdr:rowOff>0</xdr:rowOff>
    </xdr:from>
    <xdr:to>
      <xdr:col>0</xdr:col>
      <xdr:colOff>3371850</xdr:colOff>
      <xdr:row>26</xdr:row>
      <xdr:rowOff>66675</xdr:rowOff>
    </xdr:to>
    <xdr:sp macro="" textlink="">
      <xdr:nvSpPr>
        <xdr:cNvPr id="2" name="Textfeld 1">
          <a:extLst>
            <a:ext uri="{FF2B5EF4-FFF2-40B4-BE49-F238E27FC236}">
              <a16:creationId xmlns:a16="http://schemas.microsoft.com/office/drawing/2014/main" id="{5CB39491-62E1-4753-9F6D-813152ECC608}"/>
            </a:ext>
          </a:extLst>
        </xdr:cNvPr>
        <xdr:cNvSpPr txBox="1"/>
      </xdr:nvSpPr>
      <xdr:spPr>
        <a:xfrm>
          <a:off x="0" y="2057400"/>
          <a:ext cx="3371850" cy="29241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t>Quelle</a:t>
          </a:r>
          <a:r>
            <a:rPr lang="de-CH" sz="1100" b="1" baseline="0"/>
            <a:t> zur Erstellung der DropDownListen:</a:t>
          </a:r>
        </a:p>
        <a:p>
          <a:endParaRPr lang="de-CH" sz="1100" baseline="0"/>
        </a:p>
        <a:p>
          <a:r>
            <a:rPr lang="de-CH" sz="1100"/>
            <a:t>Gemäss folgendem YouTube</a:t>
          </a:r>
          <a:r>
            <a:rPr lang="de-CH" sz="1100" baseline="0"/>
            <a:t>Video (ab 6 Minute - "Direkte Variante aus einer Tabelle): </a:t>
          </a:r>
        </a:p>
        <a:p>
          <a:r>
            <a:rPr lang="de-CH" sz="1100" baseline="0"/>
            <a:t>"Abhängige Dropdown Listen jeder Art in Excel erstellen", von Jakob Neubauer,</a:t>
          </a:r>
        </a:p>
        <a:p>
          <a:endParaRPr lang="de-CH" sz="1100" baseline="0"/>
        </a:p>
        <a:p>
          <a:r>
            <a:rPr lang="de-CH" sz="1100" baseline="0"/>
            <a:t>Link:</a:t>
          </a:r>
        </a:p>
        <a:p>
          <a:r>
            <a:rPr lang="de-CH">
              <a:hlinkClick xmlns:r="http://schemas.openxmlformats.org/officeDocument/2006/relationships" r:id=""/>
            </a:rPr>
            <a:t>Abhängige Dropdown Listen jeder Art in Excel erstellen</a:t>
          </a:r>
          <a:endParaRPr lang="de-CH"/>
        </a:p>
        <a:p>
          <a:endParaRPr lang="de-CH" sz="1100"/>
        </a:p>
        <a:p>
          <a:endParaRPr lang="de-CH" sz="1100"/>
        </a:p>
        <a:p>
          <a:r>
            <a:rPr lang="de-CH" sz="1100" b="1"/>
            <a:t>Hinweis: </a:t>
          </a:r>
          <a:r>
            <a:rPr lang="de-CH" sz="1100"/>
            <a:t>Die Erstellung mittels</a:t>
          </a:r>
          <a:r>
            <a:rPr lang="de-CH" sz="1100" baseline="0"/>
            <a:t> Formel "Indirekt" funktioniert nicht, da die Tabelleneinträge "Leerzeichen" enthalten</a:t>
          </a:r>
        </a:p>
        <a:p>
          <a:endParaRPr lang="de-CH" sz="1100" baseline="0"/>
        </a:p>
        <a:p>
          <a:r>
            <a:rPr lang="de-CH" sz="1100" baseline="0"/>
            <a:t>Robert Wyss, Bern, 31.07.2025</a:t>
          </a:r>
          <a:endParaRPr lang="de-CH"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38</xdr:row>
      <xdr:rowOff>9525</xdr:rowOff>
    </xdr:from>
    <xdr:to>
      <xdr:col>0</xdr:col>
      <xdr:colOff>3467100</xdr:colOff>
      <xdr:row>53</xdr:row>
      <xdr:rowOff>76200</xdr:rowOff>
    </xdr:to>
    <xdr:sp macro="" textlink="">
      <xdr:nvSpPr>
        <xdr:cNvPr id="2" name="Textfeld 1">
          <a:extLst>
            <a:ext uri="{FF2B5EF4-FFF2-40B4-BE49-F238E27FC236}">
              <a16:creationId xmlns:a16="http://schemas.microsoft.com/office/drawing/2014/main" id="{586A4211-445D-4B38-86A8-A4D2F00BED32}"/>
            </a:ext>
          </a:extLst>
        </xdr:cNvPr>
        <xdr:cNvSpPr txBox="1"/>
      </xdr:nvSpPr>
      <xdr:spPr>
        <a:xfrm>
          <a:off x="95250" y="7248525"/>
          <a:ext cx="3371850" cy="29241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t>Quelle</a:t>
          </a:r>
          <a:r>
            <a:rPr lang="de-CH" sz="1100" b="1" baseline="0"/>
            <a:t> zur Erstellung der DropDownListen:</a:t>
          </a:r>
        </a:p>
        <a:p>
          <a:endParaRPr lang="de-CH" sz="1100" baseline="0"/>
        </a:p>
        <a:p>
          <a:r>
            <a:rPr lang="de-CH" sz="1100"/>
            <a:t>Gemäss folgendem YouTube</a:t>
          </a:r>
          <a:r>
            <a:rPr lang="de-CH" sz="1100" baseline="0"/>
            <a:t>Video (ab 6 Minute - "Direkte Variante aus einer Tabelle): </a:t>
          </a:r>
        </a:p>
        <a:p>
          <a:r>
            <a:rPr lang="de-CH" sz="1100" baseline="0"/>
            <a:t>"Abhängige Dropdown Listen jeder Art in Excel erstellen", von Jakob Neubauer,</a:t>
          </a:r>
        </a:p>
        <a:p>
          <a:endParaRPr lang="de-CH" sz="1100" baseline="0"/>
        </a:p>
        <a:p>
          <a:r>
            <a:rPr lang="de-CH" sz="1100" baseline="0"/>
            <a:t>Link:</a:t>
          </a:r>
        </a:p>
        <a:p>
          <a:r>
            <a:rPr lang="de-CH">
              <a:hlinkClick xmlns:r="http://schemas.openxmlformats.org/officeDocument/2006/relationships" r:id=""/>
            </a:rPr>
            <a:t>Abhängige Dropdown Listen jeder Art in Excel erstellen</a:t>
          </a:r>
          <a:endParaRPr lang="de-CH"/>
        </a:p>
        <a:p>
          <a:endParaRPr lang="de-CH" sz="1100"/>
        </a:p>
        <a:p>
          <a:endParaRPr lang="de-CH" sz="1100"/>
        </a:p>
        <a:p>
          <a:r>
            <a:rPr lang="de-CH" sz="1100" b="1"/>
            <a:t>Hinweis: </a:t>
          </a:r>
          <a:r>
            <a:rPr lang="de-CH" sz="1100"/>
            <a:t>Die Erstellung mittels</a:t>
          </a:r>
          <a:r>
            <a:rPr lang="de-CH" sz="1100" baseline="0"/>
            <a:t> Formel "Indirekt" funktioniert nicht, da die Tabelleneinträge "Leerzeichen" enthalten</a:t>
          </a:r>
        </a:p>
        <a:p>
          <a:endParaRPr lang="de-CH" sz="1100" baseline="0"/>
        </a:p>
        <a:p>
          <a:r>
            <a:rPr lang="de-CH" sz="1100" baseline="0"/>
            <a:t>Robert Wyss, Bern, 31.07.2025</a:t>
          </a:r>
          <a:endParaRPr lang="de-CH"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sindal.sharepoint.com/Users/hmeier/Downloads/Raster%20Pr&#252;fungsfall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_Deckblatt und Anleitung"/>
      <sheetName val="1_Vorbereitung"/>
      <sheetName val="1_Aufgabenstellung"/>
      <sheetName val="1_geprüfte HK und LZ"/>
      <sheetName val="1_Bewertung"/>
      <sheetName val="1_HK"/>
      <sheetName val="1_LZ"/>
      <sheetName val="2_Vorbereitung"/>
      <sheetName val="2_geprüfte HK und LZ"/>
      <sheetName val="2_Miniaufträge_Frageraster"/>
      <sheetName val="2_Bewertung"/>
      <sheetName val="2_HK"/>
      <sheetName val="2_LZ"/>
      <sheetName val="3_Aufgabenstellung"/>
      <sheetName val="3_geprüfte HK und LZ"/>
      <sheetName val="3_Miniaufträge_Frageraster"/>
      <sheetName val="3_Bewertung"/>
      <sheetName val="3_HK"/>
      <sheetName val="3_LZ"/>
      <sheetName val="4_Notenübersicht"/>
      <sheetName val="5_Skala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F1D07C6-507A-4FB4-9F0E-5FA9FD658032}" name="Handlungssimulation" displayName="Handlungssimulation" ref="A1:B12" totalsRowShown="0" headerRowDxfId="15">
  <autoFilter ref="A1:B12" xr:uid="{4F1D07C6-507A-4FB4-9F0E-5FA9FD658032}"/>
  <tableColumns count="2">
    <tableColumn id="1" xr3:uid="{4CBCC33A-DF9B-48DE-B7A5-FC8E6DFAE230}" name="Handlungskompetenzen Handlungssimulation"/>
    <tableColumn id="2" xr3:uid="{A5768B10-CB25-4F8B-9A64-FBA537D902D0}" name="Leistungsziele Handlungssimulati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28EEAB-1D26-44A9-93B5-2B2C08CC4273}" name="Handlungssimulation5" displayName="Handlungssimulation5" ref="D1:E94" totalsRowShown="0" headerRowDxfId="14">
  <autoFilter ref="D1:E94" xr:uid="{3728EEAB-1D26-44A9-93B5-2B2C08CC4273}"/>
  <tableColumns count="2">
    <tableColumn id="1" xr3:uid="{523CCD22-C2BD-4279-9FCC-9EAFFA8D2507}" name="Handlungskompetenzen Handlungssimulation"/>
    <tableColumn id="2" xr3:uid="{A13E1198-A158-45E5-AAC2-26EC57DB6740}" name="Leistungsziele Handlungssimulatio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DCACF80-653E-4467-859D-1996E22D07AD}" name="Handlungssimulation56" displayName="Handlungssimulation56" ref="G1:H34" totalsRowShown="0" headerRowDxfId="13">
  <autoFilter ref="G1:H34" xr:uid="{7DCACF80-653E-4467-859D-1996E22D07AD}"/>
  <tableColumns count="2">
    <tableColumn id="1" xr3:uid="{0832B065-CFEE-4525-A593-F19B02C6B012}" name="Handlungskompetenzen Handlungssimulation"/>
    <tableColumn id="2" xr3:uid="{DCA517CF-C410-449E-90C8-D7C6C71A39D5}" name="Leistungsziele Handlungssimulatio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2AC146-7837-4C3F-BCC0-31AF7225B046}" name="Handlungssimulation3" displayName="Handlungssimulation3" ref="A1:B12" totalsRowShown="0" headerRowDxfId="12">
  <autoFilter ref="A1:B12" xr:uid="{4F1D07C6-507A-4FB4-9F0E-5FA9FD658032}"/>
  <tableColumns count="2">
    <tableColumn id="1" xr3:uid="{09A437B8-4904-4502-825A-BA0B52170E68}" name="Handlungskompetenzen Handlungssimulation"/>
    <tableColumn id="2" xr3:uid="{100BB1C8-F82A-421F-A5EE-0781AFBC45AA}" name="Leistungsziele Handlungssimulatio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A7096C6-9CBF-44DF-81FB-DEF97B2E3195}" name="Handlungssimulation37" displayName="Handlungssimulation37" ref="D1:E48" totalsRowShown="0" headerRowDxfId="11">
  <autoFilter ref="D1:E48" xr:uid="{CA7096C6-9CBF-44DF-81FB-DEF97B2E3195}"/>
  <tableColumns count="2">
    <tableColumn id="1" xr3:uid="{C1CEB877-5BC7-4B49-97C6-21C7C7F7209E}" name="Handlungskompetenzen Handlungssimulation"/>
    <tableColumn id="2" xr3:uid="{6A7A8B76-37EB-4E10-AEA4-351FC0D68B76}" name="Leistungsziele Handlungssimulatio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0556687-69C0-40BB-8BBB-C6F64E79126A}" name="Handlungssimulation38" displayName="Handlungssimulation38" ref="G1:H94" totalsRowShown="0" headerRowDxfId="10">
  <autoFilter ref="G1:H94" xr:uid="{A0556687-69C0-40BB-8BBB-C6F64E79126A}"/>
  <tableColumns count="2">
    <tableColumn id="1" xr3:uid="{5C6A7151-EEDB-4626-A6F4-7091034F39A9}" name="Handlungskompetenzen Handlungssimulation"/>
    <tableColumn id="2" xr3:uid="{45354EC5-EA9A-4F09-AD8C-067DC2F3954D}" name="Leistungsziele Handlungssimulatio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C79E307-5EA6-4EDD-B4FC-113F102EE9F3}" name="Handlungssimulation4" displayName="Handlungssimulation4" ref="A1:B64" totalsRowShown="0" headerRowDxfId="9">
  <autoFilter ref="A1:B64" xr:uid="{4F1D07C6-507A-4FB4-9F0E-5FA9FD658032}"/>
  <tableColumns count="2">
    <tableColumn id="1" xr3:uid="{A0F0D918-BBC9-45B6-9DD6-66311D4258FA}" name="Handlungskompetenzen Handlungssimulation"/>
    <tableColumn id="2" xr3:uid="{DCD982BE-4F13-418A-95C0-CDCE05C51DAB}" name="Leistungsziele Handlungssimulation"/>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table" Target="../tables/table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65B76-6A37-462E-914F-5BF2138AD01B}">
  <sheetPr>
    <tabColor rgb="FFEE0000"/>
    <pageSetUpPr fitToPage="1"/>
  </sheetPr>
  <dimension ref="A1:E65"/>
  <sheetViews>
    <sheetView showGridLines="0" tabSelected="1" showRuler="0" view="pageLayout" topLeftCell="B1" zoomScaleNormal="100" workbookViewId="0">
      <selection activeCell="C5" sqref="C5:E5"/>
    </sheetView>
  </sheetViews>
  <sheetFormatPr baseColWidth="10" defaultColWidth="11.453125" defaultRowHeight="14.5" x14ac:dyDescent="0.35"/>
  <cols>
    <col min="1" max="1" width="2.81640625" hidden="1" customWidth="1"/>
    <col min="2" max="2" width="34.81640625" customWidth="1"/>
    <col min="3" max="3" width="28.453125" customWidth="1"/>
    <col min="4" max="4" width="22.453125" customWidth="1"/>
    <col min="5" max="5" width="36.453125" customWidth="1"/>
    <col min="6" max="6" width="10" customWidth="1"/>
  </cols>
  <sheetData>
    <row r="1" spans="1:5" x14ac:dyDescent="0.35">
      <c r="B1" s="25" t="s">
        <v>0</v>
      </c>
      <c r="C1" s="26">
        <v>46073</v>
      </c>
      <c r="D1" s="27" t="s">
        <v>1</v>
      </c>
      <c r="E1" s="28" t="s">
        <v>419</v>
      </c>
    </row>
    <row r="2" spans="1:5" x14ac:dyDescent="0.35">
      <c r="B2" s="23" t="s">
        <v>2</v>
      </c>
      <c r="C2" s="10" t="s">
        <v>434</v>
      </c>
      <c r="D2" s="90" t="s">
        <v>3</v>
      </c>
      <c r="E2" s="29" t="s">
        <v>436</v>
      </c>
    </row>
    <row r="3" spans="1:5" x14ac:dyDescent="0.35">
      <c r="B3" s="23" t="s">
        <v>4</v>
      </c>
      <c r="C3" s="10" t="s">
        <v>435</v>
      </c>
      <c r="D3" s="5" t="s">
        <v>5</v>
      </c>
      <c r="E3" s="30" t="s">
        <v>437</v>
      </c>
    </row>
    <row r="4" spans="1:5" x14ac:dyDescent="0.35">
      <c r="B4" s="31" t="s">
        <v>6</v>
      </c>
      <c r="C4" s="11">
        <v>1235</v>
      </c>
      <c r="D4" s="7" t="s">
        <v>7</v>
      </c>
      <c r="E4" s="30">
        <v>2</v>
      </c>
    </row>
    <row r="5" spans="1:5" ht="15" thickBot="1" x14ac:dyDescent="0.4">
      <c r="B5" s="32" t="s">
        <v>8</v>
      </c>
      <c r="C5" s="205" t="s">
        <v>418</v>
      </c>
      <c r="D5" s="205"/>
      <c r="E5" s="206"/>
    </row>
    <row r="6" spans="1:5" ht="27" customHeight="1" thickBot="1" x14ac:dyDescent="0.4"/>
    <row r="7" spans="1:5" x14ac:dyDescent="0.35">
      <c r="A7" s="33"/>
      <c r="B7" s="187" t="s">
        <v>9</v>
      </c>
      <c r="C7" s="188"/>
      <c r="D7" s="34" t="s">
        <v>10</v>
      </c>
      <c r="E7" s="35" t="s">
        <v>11</v>
      </c>
    </row>
    <row r="8" spans="1:5" ht="15" thickBot="1" x14ac:dyDescent="0.4">
      <c r="A8" s="33"/>
      <c r="B8" s="189"/>
      <c r="C8" s="190"/>
      <c r="D8" s="36"/>
      <c r="E8" s="37"/>
    </row>
    <row r="9" spans="1:5" x14ac:dyDescent="0.35">
      <c r="A9" s="33"/>
      <c r="B9" s="38" t="s">
        <v>12</v>
      </c>
      <c r="C9" s="39"/>
      <c r="D9" s="39"/>
      <c r="E9" s="39"/>
    </row>
    <row r="10" spans="1:5" ht="27" customHeight="1" thickBot="1" x14ac:dyDescent="0.4"/>
    <row r="11" spans="1:5" ht="23.15" customHeight="1" x14ac:dyDescent="0.35">
      <c r="B11" s="25" t="s">
        <v>13</v>
      </c>
      <c r="C11" s="40"/>
      <c r="D11" s="2"/>
      <c r="E11" s="2"/>
    </row>
    <row r="12" spans="1:5" x14ac:dyDescent="0.35">
      <c r="B12" s="41" t="s">
        <v>14</v>
      </c>
      <c r="C12" s="42"/>
      <c r="D12" s="2"/>
      <c r="E12" s="2"/>
    </row>
    <row r="13" spans="1:5" x14ac:dyDescent="0.35">
      <c r="B13" s="43" t="s">
        <v>15</v>
      </c>
      <c r="C13" s="44"/>
      <c r="D13" s="45"/>
    </row>
    <row r="14" spans="1:5" x14ac:dyDescent="0.35">
      <c r="B14" s="46" t="s">
        <v>16</v>
      </c>
      <c r="C14" s="47"/>
      <c r="D14" s="4"/>
      <c r="E14" s="4"/>
    </row>
    <row r="15" spans="1:5" ht="15" thickBot="1" x14ac:dyDescent="0.4">
      <c r="B15" s="191" t="s">
        <v>17</v>
      </c>
      <c r="C15" s="192"/>
      <c r="D15" s="2"/>
      <c r="E15" s="2"/>
    </row>
    <row r="16" spans="1:5" ht="27" customHeight="1" thickBot="1" x14ac:dyDescent="0.4">
      <c r="B16" s="3"/>
      <c r="C16" s="3"/>
      <c r="D16" s="3"/>
      <c r="E16" s="3"/>
    </row>
    <row r="17" spans="2:5" s="48" customFormat="1" ht="23.15" customHeight="1" x14ac:dyDescent="0.35">
      <c r="B17" s="181" t="s">
        <v>18</v>
      </c>
      <c r="C17" s="182"/>
      <c r="D17" s="182"/>
      <c r="E17" s="183"/>
    </row>
    <row r="18" spans="2:5" x14ac:dyDescent="0.35">
      <c r="B18" s="193"/>
      <c r="C18" s="194"/>
      <c r="D18" s="194"/>
      <c r="E18" s="195"/>
    </row>
    <row r="19" spans="2:5" x14ac:dyDescent="0.35">
      <c r="B19" s="196"/>
      <c r="C19" s="197"/>
      <c r="D19" s="197"/>
      <c r="E19" s="198"/>
    </row>
    <row r="20" spans="2:5" x14ac:dyDescent="0.35">
      <c r="B20" s="196"/>
      <c r="C20" s="197"/>
      <c r="D20" s="197"/>
      <c r="E20" s="198"/>
    </row>
    <row r="21" spans="2:5" x14ac:dyDescent="0.35">
      <c r="B21" s="196"/>
      <c r="C21" s="197"/>
      <c r="D21" s="197"/>
      <c r="E21" s="198"/>
    </row>
    <row r="22" spans="2:5" x14ac:dyDescent="0.35">
      <c r="B22" s="196"/>
      <c r="C22" s="197"/>
      <c r="D22" s="197"/>
      <c r="E22" s="198"/>
    </row>
    <row r="23" spans="2:5" x14ac:dyDescent="0.35">
      <c r="B23" s="196"/>
      <c r="C23" s="197"/>
      <c r="D23" s="197"/>
      <c r="E23" s="198"/>
    </row>
    <row r="24" spans="2:5" x14ac:dyDescent="0.35">
      <c r="B24" s="196"/>
      <c r="C24" s="197"/>
      <c r="D24" s="197"/>
      <c r="E24" s="198"/>
    </row>
    <row r="25" spans="2:5" x14ac:dyDescent="0.35">
      <c r="B25" s="196"/>
      <c r="C25" s="197"/>
      <c r="D25" s="197"/>
      <c r="E25" s="198"/>
    </row>
    <row r="26" spans="2:5" x14ac:dyDescent="0.35">
      <c r="B26" s="196"/>
      <c r="C26" s="197"/>
      <c r="D26" s="197"/>
      <c r="E26" s="198"/>
    </row>
    <row r="27" spans="2:5" x14ac:dyDescent="0.35">
      <c r="B27" s="199"/>
      <c r="C27" s="200"/>
      <c r="D27" s="200"/>
      <c r="E27" s="201"/>
    </row>
    <row r="28" spans="2:5" x14ac:dyDescent="0.35">
      <c r="B28" s="49" t="s">
        <v>19</v>
      </c>
      <c r="C28" s="202" t="s">
        <v>20</v>
      </c>
      <c r="D28" s="203"/>
      <c r="E28" s="204"/>
    </row>
    <row r="29" spans="2:5" ht="15" thickBot="1" x14ac:dyDescent="0.4">
      <c r="B29" s="50" t="s">
        <v>21</v>
      </c>
      <c r="C29" s="184" t="s">
        <v>22</v>
      </c>
      <c r="D29" s="185"/>
      <c r="E29" s="186"/>
    </row>
    <row r="30" spans="2:5" ht="28.5" customHeight="1" thickBot="1" x14ac:dyDescent="0.4"/>
    <row r="31" spans="2:5" ht="22.5" customHeight="1" x14ac:dyDescent="0.35">
      <c r="B31" s="181" t="s">
        <v>23</v>
      </c>
      <c r="C31" s="182"/>
      <c r="D31" s="182"/>
      <c r="E31" s="183"/>
    </row>
    <row r="32" spans="2:5" x14ac:dyDescent="0.35">
      <c r="B32" s="95"/>
      <c r="C32" s="96"/>
      <c r="D32" s="96"/>
      <c r="E32" s="97"/>
    </row>
    <row r="33" spans="2:5" x14ac:dyDescent="0.35">
      <c r="B33" s="98"/>
      <c r="E33" s="99"/>
    </row>
    <row r="34" spans="2:5" x14ac:dyDescent="0.35">
      <c r="B34" s="98"/>
      <c r="E34" s="99"/>
    </row>
    <row r="35" spans="2:5" x14ac:dyDescent="0.35">
      <c r="B35" s="98"/>
      <c r="E35" s="99"/>
    </row>
    <row r="36" spans="2:5" x14ac:dyDescent="0.35">
      <c r="B36" s="98"/>
      <c r="E36" s="99"/>
    </row>
    <row r="37" spans="2:5" x14ac:dyDescent="0.35">
      <c r="B37" s="98"/>
      <c r="E37" s="99"/>
    </row>
    <row r="38" spans="2:5" x14ac:dyDescent="0.35">
      <c r="B38" s="98"/>
      <c r="E38" s="99"/>
    </row>
    <row r="39" spans="2:5" x14ac:dyDescent="0.35">
      <c r="B39" s="98"/>
      <c r="E39" s="99"/>
    </row>
    <row r="40" spans="2:5" x14ac:dyDescent="0.35">
      <c r="B40" s="98"/>
      <c r="E40" s="99"/>
    </row>
    <row r="41" spans="2:5" x14ac:dyDescent="0.35">
      <c r="B41" s="98"/>
      <c r="E41" s="99"/>
    </row>
    <row r="42" spans="2:5" x14ac:dyDescent="0.35">
      <c r="B42" s="98"/>
      <c r="E42" s="99"/>
    </row>
    <row r="43" spans="2:5" x14ac:dyDescent="0.35">
      <c r="B43" s="98"/>
      <c r="E43" s="99"/>
    </row>
    <row r="44" spans="2:5" x14ac:dyDescent="0.35">
      <c r="B44" s="98"/>
      <c r="E44" s="99"/>
    </row>
    <row r="45" spans="2:5" x14ac:dyDescent="0.35">
      <c r="B45" s="98"/>
      <c r="E45" s="99"/>
    </row>
    <row r="46" spans="2:5" x14ac:dyDescent="0.35">
      <c r="B46" s="98"/>
      <c r="E46" s="99"/>
    </row>
    <row r="47" spans="2:5" x14ac:dyDescent="0.35">
      <c r="B47" s="98"/>
      <c r="E47" s="99"/>
    </row>
    <row r="48" spans="2:5" x14ac:dyDescent="0.35">
      <c r="B48" s="98"/>
      <c r="E48" s="99"/>
    </row>
    <row r="49" spans="2:5" x14ac:dyDescent="0.35">
      <c r="B49" s="98"/>
      <c r="E49" s="99"/>
    </row>
    <row r="50" spans="2:5" x14ac:dyDescent="0.35">
      <c r="B50" s="98"/>
      <c r="E50" s="99"/>
    </row>
    <row r="51" spans="2:5" x14ac:dyDescent="0.35">
      <c r="B51" s="98"/>
      <c r="E51" s="99"/>
    </row>
    <row r="52" spans="2:5" x14ac:dyDescent="0.35">
      <c r="B52" s="98"/>
      <c r="E52" s="99"/>
    </row>
    <row r="53" spans="2:5" x14ac:dyDescent="0.35">
      <c r="B53" s="98"/>
      <c r="E53" s="99"/>
    </row>
    <row r="54" spans="2:5" x14ac:dyDescent="0.35">
      <c r="B54" s="98"/>
      <c r="E54" s="99"/>
    </row>
    <row r="55" spans="2:5" x14ac:dyDescent="0.35">
      <c r="B55" s="98"/>
      <c r="E55" s="99"/>
    </row>
    <row r="56" spans="2:5" x14ac:dyDescent="0.35">
      <c r="B56" s="98"/>
      <c r="E56" s="99"/>
    </row>
    <row r="57" spans="2:5" x14ac:dyDescent="0.35">
      <c r="B57" s="98"/>
      <c r="E57" s="99"/>
    </row>
    <row r="58" spans="2:5" x14ac:dyDescent="0.35">
      <c r="B58" s="98"/>
      <c r="E58" s="99"/>
    </row>
    <row r="59" spans="2:5" x14ac:dyDescent="0.35">
      <c r="B59" s="98"/>
      <c r="E59" s="99"/>
    </row>
    <row r="60" spans="2:5" x14ac:dyDescent="0.35">
      <c r="B60" s="98"/>
      <c r="E60" s="99"/>
    </row>
    <row r="61" spans="2:5" x14ac:dyDescent="0.35">
      <c r="B61" s="98"/>
      <c r="E61" s="99"/>
    </row>
    <row r="62" spans="2:5" x14ac:dyDescent="0.35">
      <c r="B62" s="98"/>
      <c r="E62" s="99"/>
    </row>
    <row r="63" spans="2:5" x14ac:dyDescent="0.35">
      <c r="B63" s="98"/>
      <c r="E63" s="99"/>
    </row>
    <row r="64" spans="2:5" x14ac:dyDescent="0.35">
      <c r="B64" s="98"/>
      <c r="E64" s="99"/>
    </row>
    <row r="65" spans="2:5" ht="15" thickBot="1" x14ac:dyDescent="0.4">
      <c r="B65" s="100"/>
      <c r="C65" s="101"/>
      <c r="D65" s="101"/>
      <c r="E65" s="102"/>
    </row>
  </sheetData>
  <sheetProtection sheet="1" objects="1" scenarios="1"/>
  <protectedRanges>
    <protectedRange sqref="E1:E4 C1:C5" name="Bereich2_1"/>
  </protectedRanges>
  <mergeCells count="8">
    <mergeCell ref="B31:E31"/>
    <mergeCell ref="C29:E29"/>
    <mergeCell ref="C5:E5"/>
    <mergeCell ref="B7:C8"/>
    <mergeCell ref="B15:C15"/>
    <mergeCell ref="B17:E17"/>
    <mergeCell ref="B18:E27"/>
    <mergeCell ref="C28:E28"/>
  </mergeCells>
  <dataValidations disablePrompts="1" count="1">
    <dataValidation allowBlank="1" showErrorMessage="1" prompt="Geben Sie einen kurzen, prägnanten Titel" sqref="E3 B5:C5 C4:E4" xr:uid="{5A3D7145-734F-42C6-B420-EE7F0FD0A9CA}"/>
  </dataValidations>
  <printOptions horizontalCentered="1"/>
  <pageMargins left="0.31496062992125984" right="0.31496062992125984" top="0.98425196850393704" bottom="0.59055118110236227" header="0.11811023622047245" footer="0.11811023622047245"/>
  <pageSetup paperSize="9" scale="68" orientation="portrait" r:id="rId1"/>
  <headerFooter>
    <oddHeader>&amp;C&amp;"Arial,Fett"&amp;10Qualifikationsverfahren Kaufleute EFZ Nahrungsmittelindustrie - betrieblicher Teil
&amp;14Deckblatt und Anleitung</oddHeader>
    <oddFooter>&amp;L&amp;A&amp;RSeite &amp;P /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812D0-4FAD-499C-BB48-22F76571FB33}">
  <sheetPr>
    <tabColor theme="7"/>
  </sheetPr>
  <dimension ref="A1:H94"/>
  <sheetViews>
    <sheetView topLeftCell="B42" workbookViewId="0">
      <selection activeCell="C16" sqref="C16:D16"/>
    </sheetView>
  </sheetViews>
  <sheetFormatPr baseColWidth="10" defaultColWidth="11.453125" defaultRowHeight="14.5" x14ac:dyDescent="0.35"/>
  <cols>
    <col min="1" max="1" width="89.1796875" bestFit="1" customWidth="1"/>
    <col min="2" max="2" width="61.1796875" customWidth="1"/>
    <col min="4" max="4" width="89.1796875" bestFit="1" customWidth="1"/>
    <col min="5" max="5" width="61.1796875" customWidth="1"/>
    <col min="7" max="7" width="89.1796875" bestFit="1" customWidth="1"/>
    <col min="8" max="8" width="61.1796875" customWidth="1"/>
  </cols>
  <sheetData>
    <row r="1" spans="1:8" x14ac:dyDescent="0.35">
      <c r="A1" s="1" t="s">
        <v>41</v>
      </c>
      <c r="B1" s="1" t="s">
        <v>42</v>
      </c>
      <c r="D1" s="1" t="s">
        <v>41</v>
      </c>
      <c r="E1" s="1" t="s">
        <v>42</v>
      </c>
      <c r="G1" s="1" t="s">
        <v>41</v>
      </c>
      <c r="H1" s="1" t="s">
        <v>42</v>
      </c>
    </row>
    <row r="2" spans="1:8" x14ac:dyDescent="0.35">
      <c r="A2" t="s">
        <v>231</v>
      </c>
      <c r="B2" t="s">
        <v>44</v>
      </c>
      <c r="D2" t="s">
        <v>232</v>
      </c>
      <c r="E2" t="s">
        <v>233</v>
      </c>
      <c r="G2" t="s">
        <v>234</v>
      </c>
      <c r="H2" t="s">
        <v>46</v>
      </c>
    </row>
    <row r="3" spans="1:8" x14ac:dyDescent="0.35">
      <c r="A3" t="s">
        <v>231</v>
      </c>
      <c r="B3" t="s">
        <v>49</v>
      </c>
      <c r="D3" t="s">
        <v>232</v>
      </c>
      <c r="E3" t="s">
        <v>235</v>
      </c>
      <c r="G3" t="s">
        <v>234</v>
      </c>
      <c r="H3" t="s">
        <v>50</v>
      </c>
    </row>
    <row r="4" spans="1:8" x14ac:dyDescent="0.35">
      <c r="A4" t="s">
        <v>231</v>
      </c>
      <c r="B4" t="s">
        <v>52</v>
      </c>
      <c r="D4" t="s">
        <v>232</v>
      </c>
      <c r="E4" t="s">
        <v>236</v>
      </c>
      <c r="G4" t="s">
        <v>234</v>
      </c>
      <c r="H4" t="s">
        <v>53</v>
      </c>
    </row>
    <row r="5" spans="1:8" x14ac:dyDescent="0.35">
      <c r="A5" t="s">
        <v>237</v>
      </c>
      <c r="B5" t="s">
        <v>56</v>
      </c>
      <c r="D5" t="s">
        <v>232</v>
      </c>
      <c r="E5" t="s">
        <v>238</v>
      </c>
      <c r="G5" t="s">
        <v>234</v>
      </c>
      <c r="H5" t="s">
        <v>57</v>
      </c>
    </row>
    <row r="6" spans="1:8" x14ac:dyDescent="0.35">
      <c r="A6" t="s">
        <v>237</v>
      </c>
      <c r="B6" t="s">
        <v>59</v>
      </c>
      <c r="D6" t="s">
        <v>232</v>
      </c>
      <c r="E6" t="s">
        <v>239</v>
      </c>
      <c r="G6" t="s">
        <v>234</v>
      </c>
      <c r="H6" t="s">
        <v>60</v>
      </c>
    </row>
    <row r="7" spans="1:8" x14ac:dyDescent="0.35">
      <c r="A7" t="s">
        <v>237</v>
      </c>
      <c r="B7" t="s">
        <v>62</v>
      </c>
      <c r="D7" t="s">
        <v>232</v>
      </c>
      <c r="E7" t="s">
        <v>240</v>
      </c>
      <c r="G7" t="s">
        <v>234</v>
      </c>
      <c r="H7" t="s">
        <v>63</v>
      </c>
    </row>
    <row r="8" spans="1:8" x14ac:dyDescent="0.35">
      <c r="A8" t="s">
        <v>237</v>
      </c>
      <c r="B8" t="s">
        <v>65</v>
      </c>
      <c r="D8" t="s">
        <v>241</v>
      </c>
      <c r="E8" t="s">
        <v>242</v>
      </c>
      <c r="G8" t="s">
        <v>234</v>
      </c>
      <c r="H8" t="s">
        <v>66</v>
      </c>
    </row>
    <row r="9" spans="1:8" x14ac:dyDescent="0.35">
      <c r="A9" t="s">
        <v>243</v>
      </c>
      <c r="B9" t="s">
        <v>69</v>
      </c>
      <c r="D9" t="s">
        <v>241</v>
      </c>
      <c r="E9" t="s">
        <v>244</v>
      </c>
      <c r="G9" t="s">
        <v>234</v>
      </c>
      <c r="H9" t="s">
        <v>70</v>
      </c>
    </row>
    <row r="10" spans="1:8" x14ac:dyDescent="0.35">
      <c r="A10" t="s">
        <v>243</v>
      </c>
      <c r="B10" t="s">
        <v>73</v>
      </c>
      <c r="D10" t="s">
        <v>241</v>
      </c>
      <c r="E10" t="s">
        <v>245</v>
      </c>
      <c r="G10" t="s">
        <v>246</v>
      </c>
      <c r="H10" t="s">
        <v>75</v>
      </c>
    </row>
    <row r="11" spans="1:8" x14ac:dyDescent="0.35">
      <c r="A11" t="s">
        <v>243</v>
      </c>
      <c r="B11" t="s">
        <v>77</v>
      </c>
      <c r="D11" t="s">
        <v>241</v>
      </c>
      <c r="E11" t="s">
        <v>247</v>
      </c>
      <c r="G11" t="s">
        <v>246</v>
      </c>
      <c r="H11" t="s">
        <v>78</v>
      </c>
    </row>
    <row r="12" spans="1:8" x14ac:dyDescent="0.35">
      <c r="A12" t="s">
        <v>243</v>
      </c>
      <c r="B12" t="s">
        <v>80</v>
      </c>
      <c r="D12" t="s">
        <v>241</v>
      </c>
      <c r="E12" t="s">
        <v>248</v>
      </c>
      <c r="G12" t="s">
        <v>246</v>
      </c>
      <c r="H12" t="s">
        <v>81</v>
      </c>
    </row>
    <row r="13" spans="1:8" x14ac:dyDescent="0.35">
      <c r="D13" t="s">
        <v>241</v>
      </c>
      <c r="E13" t="s">
        <v>249</v>
      </c>
      <c r="G13" t="s">
        <v>246</v>
      </c>
      <c r="H13" t="s">
        <v>83</v>
      </c>
    </row>
    <row r="14" spans="1:8" x14ac:dyDescent="0.35">
      <c r="D14" t="s">
        <v>241</v>
      </c>
      <c r="E14" t="s">
        <v>250</v>
      </c>
      <c r="G14" t="s">
        <v>246</v>
      </c>
      <c r="H14" t="s">
        <v>85</v>
      </c>
    </row>
    <row r="15" spans="1:8" x14ac:dyDescent="0.35">
      <c r="D15" t="s">
        <v>241</v>
      </c>
      <c r="E15" t="s">
        <v>251</v>
      </c>
      <c r="G15" t="s">
        <v>246</v>
      </c>
      <c r="H15" t="s">
        <v>87</v>
      </c>
    </row>
    <row r="16" spans="1:8" x14ac:dyDescent="0.35">
      <c r="D16" t="s">
        <v>241</v>
      </c>
      <c r="E16" t="s">
        <v>252</v>
      </c>
      <c r="G16" t="s">
        <v>246</v>
      </c>
      <c r="H16" t="s">
        <v>89</v>
      </c>
    </row>
    <row r="17" spans="4:8" x14ac:dyDescent="0.35">
      <c r="D17" t="s">
        <v>241</v>
      </c>
      <c r="E17" t="s">
        <v>253</v>
      </c>
      <c r="G17" t="s">
        <v>246</v>
      </c>
      <c r="H17" t="s">
        <v>91</v>
      </c>
    </row>
    <row r="18" spans="4:8" x14ac:dyDescent="0.35">
      <c r="D18" t="s">
        <v>241</v>
      </c>
      <c r="E18" t="s">
        <v>254</v>
      </c>
      <c r="G18" t="s">
        <v>246</v>
      </c>
      <c r="H18" t="s">
        <v>93</v>
      </c>
    </row>
    <row r="19" spans="4:8" x14ac:dyDescent="0.35">
      <c r="D19" t="s">
        <v>241</v>
      </c>
      <c r="E19" t="s">
        <v>255</v>
      </c>
      <c r="G19" t="s">
        <v>246</v>
      </c>
      <c r="H19" t="s">
        <v>95</v>
      </c>
    </row>
    <row r="20" spans="4:8" x14ac:dyDescent="0.35">
      <c r="D20" t="s">
        <v>241</v>
      </c>
      <c r="E20" t="s">
        <v>256</v>
      </c>
      <c r="G20" t="s">
        <v>246</v>
      </c>
      <c r="H20" t="s">
        <v>97</v>
      </c>
    </row>
    <row r="21" spans="4:8" x14ac:dyDescent="0.35">
      <c r="D21" t="s">
        <v>241</v>
      </c>
      <c r="E21" t="s">
        <v>257</v>
      </c>
      <c r="G21" t="s">
        <v>246</v>
      </c>
      <c r="H21" t="s">
        <v>99</v>
      </c>
    </row>
    <row r="22" spans="4:8" x14ac:dyDescent="0.35">
      <c r="D22" t="s">
        <v>241</v>
      </c>
      <c r="E22" t="s">
        <v>258</v>
      </c>
      <c r="G22" t="s">
        <v>246</v>
      </c>
      <c r="H22" t="s">
        <v>101</v>
      </c>
    </row>
    <row r="23" spans="4:8" x14ac:dyDescent="0.35">
      <c r="D23" t="s">
        <v>241</v>
      </c>
      <c r="E23" t="s">
        <v>259</v>
      </c>
      <c r="G23" t="s">
        <v>246</v>
      </c>
      <c r="H23" t="s">
        <v>103</v>
      </c>
    </row>
    <row r="24" spans="4:8" x14ac:dyDescent="0.35">
      <c r="D24" t="s">
        <v>241</v>
      </c>
      <c r="E24" t="s">
        <v>260</v>
      </c>
      <c r="G24" t="s">
        <v>261</v>
      </c>
      <c r="H24" t="s">
        <v>106</v>
      </c>
    </row>
    <row r="25" spans="4:8" x14ac:dyDescent="0.35">
      <c r="D25" t="s">
        <v>241</v>
      </c>
      <c r="E25" t="s">
        <v>262</v>
      </c>
      <c r="G25" t="s">
        <v>261</v>
      </c>
      <c r="H25" t="s">
        <v>108</v>
      </c>
    </row>
    <row r="26" spans="4:8" x14ac:dyDescent="0.35">
      <c r="D26" t="s">
        <v>263</v>
      </c>
      <c r="E26" t="s">
        <v>264</v>
      </c>
      <c r="G26" t="s">
        <v>261</v>
      </c>
      <c r="H26" t="s">
        <v>110</v>
      </c>
    </row>
    <row r="27" spans="4:8" x14ac:dyDescent="0.35">
      <c r="D27" t="s">
        <v>263</v>
      </c>
      <c r="E27" t="s">
        <v>265</v>
      </c>
      <c r="G27" t="s">
        <v>261</v>
      </c>
      <c r="H27" t="s">
        <v>112</v>
      </c>
    </row>
    <row r="28" spans="4:8" x14ac:dyDescent="0.35">
      <c r="D28" t="s">
        <v>263</v>
      </c>
      <c r="E28" t="s">
        <v>266</v>
      </c>
      <c r="G28" t="s">
        <v>261</v>
      </c>
      <c r="H28" t="s">
        <v>115</v>
      </c>
    </row>
    <row r="29" spans="4:8" x14ac:dyDescent="0.35">
      <c r="D29" t="s">
        <v>263</v>
      </c>
      <c r="E29" t="s">
        <v>267</v>
      </c>
      <c r="G29" t="s">
        <v>261</v>
      </c>
      <c r="H29" t="s">
        <v>117</v>
      </c>
    </row>
    <row r="30" spans="4:8" x14ac:dyDescent="0.35">
      <c r="D30" t="s">
        <v>263</v>
      </c>
      <c r="E30" t="s">
        <v>268</v>
      </c>
      <c r="G30" t="s">
        <v>261</v>
      </c>
      <c r="H30" t="s">
        <v>119</v>
      </c>
    </row>
    <row r="31" spans="4:8" x14ac:dyDescent="0.35">
      <c r="D31" t="s">
        <v>263</v>
      </c>
      <c r="E31" t="s">
        <v>269</v>
      </c>
      <c r="G31" t="s">
        <v>261</v>
      </c>
      <c r="H31" t="s">
        <v>121</v>
      </c>
    </row>
    <row r="32" spans="4:8" x14ac:dyDescent="0.35">
      <c r="D32" t="s">
        <v>263</v>
      </c>
      <c r="E32" t="s">
        <v>270</v>
      </c>
      <c r="G32" t="s">
        <v>261</v>
      </c>
      <c r="H32" t="s">
        <v>124</v>
      </c>
    </row>
    <row r="33" spans="4:8" x14ac:dyDescent="0.35">
      <c r="D33" t="s">
        <v>263</v>
      </c>
      <c r="E33" t="s">
        <v>271</v>
      </c>
      <c r="G33" t="s">
        <v>261</v>
      </c>
      <c r="H33" t="s">
        <v>126</v>
      </c>
    </row>
    <row r="34" spans="4:8" x14ac:dyDescent="0.35">
      <c r="D34" t="s">
        <v>263</v>
      </c>
      <c r="E34" t="s">
        <v>272</v>
      </c>
      <c r="G34" t="s">
        <v>261</v>
      </c>
      <c r="H34" t="s">
        <v>128</v>
      </c>
    </row>
    <row r="35" spans="4:8" x14ac:dyDescent="0.35">
      <c r="D35" t="s">
        <v>263</v>
      </c>
      <c r="E35" t="s">
        <v>273</v>
      </c>
      <c r="G35" t="s">
        <v>261</v>
      </c>
      <c r="H35" t="s">
        <v>130</v>
      </c>
    </row>
    <row r="36" spans="4:8" x14ac:dyDescent="0.35">
      <c r="D36" t="s">
        <v>263</v>
      </c>
      <c r="E36" t="s">
        <v>274</v>
      </c>
      <c r="G36" t="s">
        <v>261</v>
      </c>
      <c r="H36" t="s">
        <v>131</v>
      </c>
    </row>
    <row r="37" spans="4:8" x14ac:dyDescent="0.35">
      <c r="D37" t="s">
        <v>263</v>
      </c>
      <c r="E37" t="s">
        <v>275</v>
      </c>
      <c r="G37" t="s">
        <v>261</v>
      </c>
      <c r="H37" t="s">
        <v>132</v>
      </c>
    </row>
    <row r="38" spans="4:8" x14ac:dyDescent="0.35">
      <c r="D38" t="s">
        <v>263</v>
      </c>
      <c r="E38" t="s">
        <v>276</v>
      </c>
      <c r="G38" t="s">
        <v>261</v>
      </c>
      <c r="H38" t="s">
        <v>133</v>
      </c>
    </row>
    <row r="39" spans="4:8" x14ac:dyDescent="0.35">
      <c r="D39" t="s">
        <v>263</v>
      </c>
      <c r="E39" t="s">
        <v>277</v>
      </c>
      <c r="G39" t="s">
        <v>261</v>
      </c>
      <c r="H39" t="s">
        <v>134</v>
      </c>
    </row>
    <row r="40" spans="4:8" x14ac:dyDescent="0.35">
      <c r="D40" t="s">
        <v>263</v>
      </c>
      <c r="E40" t="s">
        <v>278</v>
      </c>
      <c r="G40" t="s">
        <v>261</v>
      </c>
      <c r="H40" t="s">
        <v>135</v>
      </c>
    </row>
    <row r="41" spans="4:8" x14ac:dyDescent="0.35">
      <c r="D41" t="s">
        <v>279</v>
      </c>
      <c r="E41" t="s">
        <v>280</v>
      </c>
      <c r="G41" t="s">
        <v>261</v>
      </c>
      <c r="H41" t="s">
        <v>136</v>
      </c>
    </row>
    <row r="42" spans="4:8" x14ac:dyDescent="0.35">
      <c r="D42" t="s">
        <v>279</v>
      </c>
      <c r="E42" t="s">
        <v>281</v>
      </c>
      <c r="G42" t="s">
        <v>261</v>
      </c>
      <c r="H42" t="s">
        <v>137</v>
      </c>
    </row>
    <row r="43" spans="4:8" x14ac:dyDescent="0.35">
      <c r="D43" t="s">
        <v>279</v>
      </c>
      <c r="E43" t="s">
        <v>282</v>
      </c>
      <c r="G43" t="s">
        <v>261</v>
      </c>
      <c r="H43" t="s">
        <v>138</v>
      </c>
    </row>
    <row r="44" spans="4:8" x14ac:dyDescent="0.35">
      <c r="D44" t="s">
        <v>279</v>
      </c>
      <c r="E44" t="s">
        <v>283</v>
      </c>
      <c r="G44" t="s">
        <v>261</v>
      </c>
      <c r="H44" t="s">
        <v>139</v>
      </c>
    </row>
    <row r="45" spans="4:8" x14ac:dyDescent="0.35">
      <c r="D45" t="s">
        <v>284</v>
      </c>
      <c r="E45" t="s">
        <v>285</v>
      </c>
      <c r="G45" t="s">
        <v>261</v>
      </c>
      <c r="H45" t="s">
        <v>140</v>
      </c>
    </row>
    <row r="46" spans="4:8" x14ac:dyDescent="0.35">
      <c r="D46" t="s">
        <v>284</v>
      </c>
      <c r="E46" t="s">
        <v>286</v>
      </c>
      <c r="G46" t="s">
        <v>261</v>
      </c>
      <c r="H46" t="s">
        <v>141</v>
      </c>
    </row>
    <row r="47" spans="4:8" x14ac:dyDescent="0.35">
      <c r="D47" t="s">
        <v>284</v>
      </c>
      <c r="E47" t="s">
        <v>287</v>
      </c>
      <c r="G47" t="s">
        <v>261</v>
      </c>
      <c r="H47" t="s">
        <v>142</v>
      </c>
    </row>
    <row r="48" spans="4:8" x14ac:dyDescent="0.35">
      <c r="D48" t="s">
        <v>284</v>
      </c>
      <c r="E48" t="s">
        <v>288</v>
      </c>
      <c r="G48" t="s">
        <v>261</v>
      </c>
      <c r="H48" t="s">
        <v>143</v>
      </c>
    </row>
    <row r="49" spans="7:8" x14ac:dyDescent="0.35">
      <c r="G49" t="s">
        <v>261</v>
      </c>
      <c r="H49" t="s">
        <v>144</v>
      </c>
    </row>
    <row r="50" spans="7:8" x14ac:dyDescent="0.35">
      <c r="G50" t="s">
        <v>261</v>
      </c>
      <c r="H50" t="s">
        <v>145</v>
      </c>
    </row>
    <row r="51" spans="7:8" x14ac:dyDescent="0.35">
      <c r="G51" t="s">
        <v>261</v>
      </c>
      <c r="H51" t="s">
        <v>146</v>
      </c>
    </row>
    <row r="52" spans="7:8" x14ac:dyDescent="0.35">
      <c r="G52" t="s">
        <v>261</v>
      </c>
      <c r="H52" t="s">
        <v>147</v>
      </c>
    </row>
    <row r="53" spans="7:8" x14ac:dyDescent="0.35">
      <c r="G53" t="s">
        <v>261</v>
      </c>
      <c r="H53" t="s">
        <v>148</v>
      </c>
    </row>
    <row r="54" spans="7:8" x14ac:dyDescent="0.35">
      <c r="G54" t="s">
        <v>261</v>
      </c>
      <c r="H54" t="s">
        <v>149</v>
      </c>
    </row>
    <row r="55" spans="7:8" x14ac:dyDescent="0.35">
      <c r="G55" t="s">
        <v>261</v>
      </c>
      <c r="H55" t="s">
        <v>150</v>
      </c>
    </row>
    <row r="56" spans="7:8" x14ac:dyDescent="0.35">
      <c r="G56" t="s">
        <v>261</v>
      </c>
      <c r="H56" t="s">
        <v>151</v>
      </c>
    </row>
    <row r="57" spans="7:8" x14ac:dyDescent="0.35">
      <c r="G57" t="s">
        <v>261</v>
      </c>
      <c r="H57" t="s">
        <v>152</v>
      </c>
    </row>
    <row r="58" spans="7:8" x14ac:dyDescent="0.35">
      <c r="G58" t="s">
        <v>261</v>
      </c>
      <c r="H58" t="s">
        <v>153</v>
      </c>
    </row>
    <row r="59" spans="7:8" x14ac:dyDescent="0.35">
      <c r="G59" t="s">
        <v>261</v>
      </c>
      <c r="H59" t="s">
        <v>154</v>
      </c>
    </row>
    <row r="60" spans="7:8" x14ac:dyDescent="0.35">
      <c r="G60" t="s">
        <v>261</v>
      </c>
      <c r="H60" t="s">
        <v>155</v>
      </c>
    </row>
    <row r="61" spans="7:8" x14ac:dyDescent="0.35">
      <c r="G61" t="s">
        <v>261</v>
      </c>
      <c r="H61" t="s">
        <v>156</v>
      </c>
    </row>
    <row r="62" spans="7:8" x14ac:dyDescent="0.35">
      <c r="G62" t="s">
        <v>289</v>
      </c>
      <c r="H62" t="s">
        <v>158</v>
      </c>
    </row>
    <row r="63" spans="7:8" x14ac:dyDescent="0.35">
      <c r="G63" t="s">
        <v>289</v>
      </c>
      <c r="H63" t="s">
        <v>159</v>
      </c>
    </row>
    <row r="64" spans="7:8" x14ac:dyDescent="0.35">
      <c r="G64" t="s">
        <v>289</v>
      </c>
      <c r="H64" t="s">
        <v>160</v>
      </c>
    </row>
    <row r="65" spans="7:8" x14ac:dyDescent="0.35">
      <c r="G65" t="s">
        <v>289</v>
      </c>
      <c r="H65" t="s">
        <v>161</v>
      </c>
    </row>
    <row r="66" spans="7:8" x14ac:dyDescent="0.35">
      <c r="G66" t="s">
        <v>289</v>
      </c>
      <c r="H66" t="s">
        <v>162</v>
      </c>
    </row>
    <row r="67" spans="7:8" x14ac:dyDescent="0.35">
      <c r="G67" t="s">
        <v>289</v>
      </c>
      <c r="H67" t="s">
        <v>163</v>
      </c>
    </row>
    <row r="68" spans="7:8" x14ac:dyDescent="0.35">
      <c r="G68" t="s">
        <v>289</v>
      </c>
      <c r="H68" t="s">
        <v>164</v>
      </c>
    </row>
    <row r="69" spans="7:8" x14ac:dyDescent="0.35">
      <c r="G69" t="s">
        <v>289</v>
      </c>
      <c r="H69" t="s">
        <v>165</v>
      </c>
    </row>
    <row r="70" spans="7:8" x14ac:dyDescent="0.35">
      <c r="G70" t="s">
        <v>289</v>
      </c>
      <c r="H70" t="s">
        <v>166</v>
      </c>
    </row>
    <row r="71" spans="7:8" x14ac:dyDescent="0.35">
      <c r="G71" t="s">
        <v>289</v>
      </c>
      <c r="H71" t="s">
        <v>167</v>
      </c>
    </row>
    <row r="72" spans="7:8" x14ac:dyDescent="0.35">
      <c r="G72" t="s">
        <v>289</v>
      </c>
      <c r="H72" t="s">
        <v>168</v>
      </c>
    </row>
    <row r="73" spans="7:8" x14ac:dyDescent="0.35">
      <c r="G73" t="s">
        <v>289</v>
      </c>
      <c r="H73" t="s">
        <v>169</v>
      </c>
    </row>
    <row r="74" spans="7:8" x14ac:dyDescent="0.35">
      <c r="G74" t="s">
        <v>289</v>
      </c>
      <c r="H74" t="s">
        <v>170</v>
      </c>
    </row>
    <row r="75" spans="7:8" x14ac:dyDescent="0.35">
      <c r="G75" t="s">
        <v>289</v>
      </c>
      <c r="H75" t="s">
        <v>171</v>
      </c>
    </row>
    <row r="76" spans="7:8" x14ac:dyDescent="0.35">
      <c r="G76" t="s">
        <v>289</v>
      </c>
      <c r="H76" t="s">
        <v>172</v>
      </c>
    </row>
    <row r="77" spans="7:8" x14ac:dyDescent="0.35">
      <c r="G77" t="s">
        <v>289</v>
      </c>
      <c r="H77" t="s">
        <v>173</v>
      </c>
    </row>
    <row r="78" spans="7:8" x14ac:dyDescent="0.35">
      <c r="G78" t="s">
        <v>289</v>
      </c>
      <c r="H78" t="s">
        <v>174</v>
      </c>
    </row>
    <row r="79" spans="7:8" x14ac:dyDescent="0.35">
      <c r="G79" t="s">
        <v>289</v>
      </c>
      <c r="H79" t="s">
        <v>175</v>
      </c>
    </row>
    <row r="80" spans="7:8" x14ac:dyDescent="0.35">
      <c r="G80" t="s">
        <v>289</v>
      </c>
      <c r="H80" t="s">
        <v>176</v>
      </c>
    </row>
    <row r="81" spans="7:8" x14ac:dyDescent="0.35">
      <c r="G81" t="s">
        <v>289</v>
      </c>
      <c r="H81" t="s">
        <v>177</v>
      </c>
    </row>
    <row r="82" spans="7:8" x14ac:dyDescent="0.35">
      <c r="G82" t="s">
        <v>289</v>
      </c>
      <c r="H82" t="s">
        <v>178</v>
      </c>
    </row>
    <row r="83" spans="7:8" x14ac:dyDescent="0.35">
      <c r="G83" t="s">
        <v>289</v>
      </c>
      <c r="H83" t="s">
        <v>179</v>
      </c>
    </row>
    <row r="84" spans="7:8" x14ac:dyDescent="0.35">
      <c r="G84" t="s">
        <v>289</v>
      </c>
      <c r="H84" t="s">
        <v>180</v>
      </c>
    </row>
    <row r="85" spans="7:8" x14ac:dyDescent="0.35">
      <c r="G85" t="s">
        <v>289</v>
      </c>
      <c r="H85" t="s">
        <v>181</v>
      </c>
    </row>
    <row r="86" spans="7:8" x14ac:dyDescent="0.35">
      <c r="G86" t="s">
        <v>289</v>
      </c>
      <c r="H86" t="s">
        <v>182</v>
      </c>
    </row>
    <row r="87" spans="7:8" x14ac:dyDescent="0.35">
      <c r="G87" t="s">
        <v>289</v>
      </c>
      <c r="H87" t="s">
        <v>183</v>
      </c>
    </row>
    <row r="88" spans="7:8" x14ac:dyDescent="0.35">
      <c r="G88" t="s">
        <v>289</v>
      </c>
      <c r="H88" t="s">
        <v>184</v>
      </c>
    </row>
    <row r="89" spans="7:8" x14ac:dyDescent="0.35">
      <c r="G89" t="s">
        <v>289</v>
      </c>
      <c r="H89" t="s">
        <v>185</v>
      </c>
    </row>
    <row r="90" spans="7:8" x14ac:dyDescent="0.35">
      <c r="G90" t="s">
        <v>290</v>
      </c>
      <c r="H90" t="s">
        <v>187</v>
      </c>
    </row>
    <row r="91" spans="7:8" x14ac:dyDescent="0.35">
      <c r="G91" t="s">
        <v>290</v>
      </c>
      <c r="H91" t="s">
        <v>188</v>
      </c>
    </row>
    <row r="92" spans="7:8" x14ac:dyDescent="0.35">
      <c r="G92" t="s">
        <v>290</v>
      </c>
      <c r="H92" t="s">
        <v>189</v>
      </c>
    </row>
    <row r="93" spans="7:8" x14ac:dyDescent="0.35">
      <c r="G93" t="s">
        <v>290</v>
      </c>
      <c r="H93" t="s">
        <v>190</v>
      </c>
    </row>
    <row r="94" spans="7:8" x14ac:dyDescent="0.35">
      <c r="G94" t="s">
        <v>290</v>
      </c>
      <c r="H94" t="s">
        <v>191</v>
      </c>
    </row>
  </sheetData>
  <pageMargins left="0.7" right="0.7" top="0.78740157499999996" bottom="0.78740157499999996" header="0.3" footer="0.3"/>
  <tableParts count="3">
    <tablePart r:id="rId1"/>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12169-3EA1-4846-9B51-5E3BF7C172E7}">
  <sheetPr>
    <tabColor theme="7"/>
  </sheetPr>
  <dimension ref="A1:Z7"/>
  <sheetViews>
    <sheetView workbookViewId="0">
      <selection activeCell="C16" sqref="C16:D16"/>
    </sheetView>
  </sheetViews>
  <sheetFormatPr baseColWidth="10" defaultColWidth="11.453125" defaultRowHeight="14.5" x14ac:dyDescent="0.35"/>
  <cols>
    <col min="1" max="1" width="82.81640625" bestFit="1" customWidth="1"/>
  </cols>
  <sheetData>
    <row r="1" spans="1:26" s="18" customFormat="1" ht="12" x14ac:dyDescent="0.3">
      <c r="A1" s="265" t="s">
        <v>192</v>
      </c>
      <c r="B1" s="265"/>
      <c r="C1" s="265"/>
      <c r="D1" s="265"/>
      <c r="E1" s="265"/>
      <c r="F1" s="265"/>
      <c r="G1" s="265"/>
      <c r="H1" s="265"/>
      <c r="J1" s="266" t="s">
        <v>291</v>
      </c>
      <c r="K1" s="266"/>
      <c r="L1" s="266"/>
      <c r="M1" s="266"/>
      <c r="N1" s="266"/>
      <c r="O1" s="266"/>
      <c r="P1" s="266"/>
      <c r="Q1" s="266"/>
      <c r="S1" s="267" t="s">
        <v>193</v>
      </c>
      <c r="T1" s="267"/>
      <c r="U1" s="267"/>
      <c r="V1" s="267"/>
      <c r="W1" s="267"/>
      <c r="X1" s="267"/>
      <c r="Y1" s="267"/>
      <c r="Z1" s="267"/>
    </row>
    <row r="2" spans="1:26" x14ac:dyDescent="0.35">
      <c r="A2" t="s">
        <v>41</v>
      </c>
      <c r="B2" t="s">
        <v>195</v>
      </c>
      <c r="D2" t="s">
        <v>41</v>
      </c>
      <c r="E2" t="s">
        <v>195</v>
      </c>
      <c r="G2" t="s">
        <v>41</v>
      </c>
      <c r="H2" t="s">
        <v>195</v>
      </c>
      <c r="J2" t="s">
        <v>41</v>
      </c>
      <c r="K2" t="s">
        <v>195</v>
      </c>
      <c r="M2" t="s">
        <v>41</v>
      </c>
      <c r="N2" t="s">
        <v>195</v>
      </c>
      <c r="P2" t="s">
        <v>41</v>
      </c>
      <c r="Q2" t="s">
        <v>195</v>
      </c>
      <c r="S2" t="s">
        <v>41</v>
      </c>
      <c r="T2" t="s">
        <v>195</v>
      </c>
      <c r="V2" t="s">
        <v>41</v>
      </c>
      <c r="W2" t="s">
        <v>195</v>
      </c>
      <c r="Y2" t="s">
        <v>41</v>
      </c>
      <c r="Z2" t="s">
        <v>195</v>
      </c>
    </row>
    <row r="3" spans="1:26" x14ac:dyDescent="0.35">
      <c r="A3" t="str" cm="1">
        <f t="array" ref="A3:A5">_xlfn.UNIQUE(Handlungssimulation3[Handlungskompetenzen Handlungssimulation],FALSE)</f>
        <v>a1Kaufmännische Kompetenzentwicklung überprüfen und weiterentwickeln</v>
      </c>
      <c r="B3" t="e" cm="1" vm="1">
        <f t="array" ref="B3">_xlfn.UNIQUE(_xlfn._xlws.FILTER(Handlungssimulation3[Leistungsziele Handlungssimulation],Handlungssimulation3[Handlungskompetenzen Handlungssimulation]='2_PEX'!A10),FALSE)</f>
        <v>#VALUE!</v>
      </c>
      <c r="D3" t="str" cm="1">
        <f t="array" ref="D3:D5">_xlfn.UNIQUE(Handlungssimulation3[Handlungskompetenzen Handlungssimulation],FALSE)</f>
        <v>a1Kaufmännische Kompetenzentwicklung überprüfen und weiterentwickeln</v>
      </c>
      <c r="E3" t="e" cm="1" vm="1">
        <f t="array" ref="E3">_xlfn.UNIQUE(_xlfn._xlws.FILTER(Handlungssimulation3[Leistungsziele Handlungssimulation],Handlungssimulation3[Handlungskompetenzen Handlungssimulation]='2_PEX'!A13),FALSE)</f>
        <v>#VALUE!</v>
      </c>
      <c r="G3" t="str" cm="1">
        <f t="array" ref="G3:G5">_xlfn.UNIQUE(Handlungssimulation3[Handlungskompetenzen Handlungssimulation],FALSE)</f>
        <v>a1Kaufmännische Kompetenzentwicklung überprüfen und weiterentwickeln</v>
      </c>
      <c r="H3" t="e" cm="1" vm="1">
        <f t="array" ref="H3">_xlfn.UNIQUE(_xlfn._xlws.FILTER(Handlungssimulation3[Leistungsziele Handlungssimulation],Handlungssimulation3[Handlungskompetenzen Handlungssimulation]='2_PEX'!A16),FALSE)</f>
        <v>#VALUE!</v>
      </c>
      <c r="J3" t="str" cm="1">
        <f t="array" ref="J3:J7">_xlfn.UNIQUE(Handlungssimulation37[Handlungskompetenzen Handlungssimulation],FALSE)</f>
        <v>b1In unterschiedlichen Teams zur Bearbeitung kaufmännischer Aufträge zusammenarbeiten und kommunizieren</v>
      </c>
      <c r="K3" t="e" cm="1" vm="1">
        <f t="array" ref="K3">_xlfn.UNIQUE(_xlfn._xlws.FILTER(Handlungssimulation37[Leistungsziele Handlungssimulation],Handlungssimulation37[Handlungskompetenzen Handlungssimulation]='2_PEX'!A20),FALSE)</f>
        <v>#VALUE!</v>
      </c>
      <c r="M3" t="str" cm="1">
        <f t="array" ref="M3:M7">_xlfn.UNIQUE(Handlungssimulation37[Handlungskompetenzen Handlungssimulation],FALSE)</f>
        <v>b1In unterschiedlichen Teams zur Bearbeitung kaufmännischer Aufträge zusammenarbeiten und kommunizieren</v>
      </c>
      <c r="N3" t="e" cm="1" vm="1">
        <f t="array" ref="N3">_xlfn.UNIQUE(_xlfn._xlws.FILTER(Handlungssimulation37[Leistungsziele Handlungssimulation],Handlungssimulation37[Handlungskompetenzen Handlungssimulation]='2_PEX'!A23),FALSE)</f>
        <v>#VALUE!</v>
      </c>
      <c r="P3" t="str" cm="1">
        <f t="array" ref="P3:P7">_xlfn.UNIQUE(Handlungssimulation37[Handlungskompetenzen Handlungssimulation],FALSE)</f>
        <v>b1In unterschiedlichen Teams zur Bearbeitung kaufmännischer Aufträge zusammenarbeiten und kommunizieren</v>
      </c>
      <c r="Q3" t="e" cm="1" vm="1">
        <f t="array" ref="Q3">_xlfn.UNIQUE(_xlfn._xlws.FILTER(Handlungssimulation37[Leistungsziele Handlungssimulation],Handlungssimulation37[Handlungskompetenzen Handlungssimulation]='2_PEX'!A26),FALSE)</f>
        <v>#VALUE!</v>
      </c>
      <c r="S3" t="str" cm="1">
        <f t="array" ref="S3:S7">_xlfn.UNIQUE(Handlungssimulation38[Handlungskompetenzen Handlungssimulation],FALSE)</f>
        <v>c1Aufgaben und Ressourcen im kaufmännischen Arbeitsbereich planen, koordinieren und optimieren</v>
      </c>
      <c r="T3" t="e" cm="1" vm="1">
        <f t="array" ref="T3">_xlfn.UNIQUE(_xlfn._xlws.FILTER(Handlungssimulation38[Leistungsziele Handlungssimulation],Handlungssimulation38[Handlungskompetenzen Handlungssimulation]='2_PEX'!A30),FALSE)</f>
        <v>#VALUE!</v>
      </c>
      <c r="V3" t="str" cm="1">
        <f t="array" ref="V3:V7">_xlfn.UNIQUE(Handlungssimulation38[Handlungskompetenzen Handlungssimulation],FALSE)</f>
        <v>c1Aufgaben und Ressourcen im kaufmännischen Arbeitsbereich planen, koordinieren und optimieren</v>
      </c>
      <c r="W3" t="e" cm="1" vm="1">
        <f t="array" ref="W3">_xlfn.UNIQUE(_xlfn._xlws.FILTER(Handlungssimulation38[Leistungsziele Handlungssimulation],Handlungssimulation38[Handlungskompetenzen Handlungssimulation]='2_PEX'!A33),FALSE)</f>
        <v>#VALUE!</v>
      </c>
      <c r="Y3" t="str" cm="1">
        <f t="array" ref="Y3:Y7">_xlfn.UNIQUE(Handlungssimulation38[Handlungskompetenzen Handlungssimulation],FALSE)</f>
        <v>c1Aufgaben und Ressourcen im kaufmännischen Arbeitsbereich planen, koordinieren und optimieren</v>
      </c>
      <c r="Z3" t="e" cm="1" vm="1">
        <f t="array" ref="Z3">_xlfn.UNIQUE(_xlfn._xlws.FILTER(Handlungssimulation38[Leistungsziele Handlungssimulation],Handlungssimulation38[Handlungskompetenzen Handlungssimulation]='2_PEX'!A36),FALSE)</f>
        <v>#VALUE!</v>
      </c>
    </row>
    <row r="4" spans="1:26" x14ac:dyDescent="0.35">
      <c r="A4" t="str">
        <v>a2Netzwerke im kaufmännischen Bereich aufbauen und nutzen</v>
      </c>
      <c r="D4" t="str">
        <v>a2Netzwerke im kaufmännischen Bereich aufbauen und nutzen</v>
      </c>
      <c r="G4" t="str">
        <v>a2Netzwerke im kaufmännischen Bereich aufbauen und nutzen</v>
      </c>
      <c r="J4" t="str">
        <v>b2Schnittstellen in betrieblichen Prozessen koordinieren</v>
      </c>
      <c r="M4" t="str">
        <v>b2Schnittstellen in betrieblichen Prozessen koordinieren</v>
      </c>
      <c r="P4" t="str">
        <v>b2Schnittstellen in betrieblichen Prozessen koordinieren</v>
      </c>
      <c r="S4" t="str">
        <v>c2Kaufmännische Unterstützungsprozesse koordinieren und umsetzen</v>
      </c>
      <c r="V4" t="str">
        <v>c2Kaufmännische Unterstützungsprozesse koordinieren und umsetzen</v>
      </c>
      <c r="Y4" t="str">
        <v>c2Kaufmännische Unterstützungsprozesse koordinieren und umsetzen</v>
      </c>
    </row>
    <row r="5" spans="1:26" x14ac:dyDescent="0.35">
      <c r="A5" t="str">
        <v>a3Kaufmännische Aufträge entgegennehmen und bearbeiten</v>
      </c>
      <c r="D5" t="str">
        <v>a3Kaufmännische Aufträge entgegennehmen und bearbeiten</v>
      </c>
      <c r="G5" t="str">
        <v>a3Kaufmännische Aufträge entgegennehmen und bearbeiten</v>
      </c>
      <c r="J5" t="str">
        <v>b3In wirtschaftlichen Fachdiskussionen mitdiskutieren</v>
      </c>
      <c r="M5" t="str">
        <v>b3In wirtschaftlichen Fachdiskussionen mitdiskutieren</v>
      </c>
      <c r="P5" t="str">
        <v>b3In wirtschaftlichen Fachdiskussionen mitdiskutieren</v>
      </c>
      <c r="S5" t="str">
        <v>c3Betriebliche Prozesse dokumentieren, koordinieren und umsetzen</v>
      </c>
      <c r="V5" t="str">
        <v>c3Betriebliche Prozesse dokumentieren, koordinieren und umsetzen</v>
      </c>
      <c r="Y5" t="str">
        <v>c3Betriebliche Prozesse dokumentieren, koordinieren und umsetzen</v>
      </c>
    </row>
    <row r="6" spans="1:26" x14ac:dyDescent="0.35">
      <c r="J6" t="str">
        <v>b4Kaufmännische Projektmanagementaufgaben ausführen und Teilprojekte bearbeiten</v>
      </c>
      <c r="M6" t="str">
        <v>b4Kaufmännische Projektmanagementaufgaben ausführen und Teilprojekte bearbeiten</v>
      </c>
      <c r="P6" t="str">
        <v>b4Kaufmännische Projektmanagementaufgaben ausführen und Teilprojekte bearbeiten</v>
      </c>
      <c r="S6" t="str">
        <v>c4Marketing- und Kommunikationsaktivitäten umsetzen</v>
      </c>
      <c r="V6" t="str">
        <v>c4Marketing- und Kommunikationsaktivitäten umsetzen</v>
      </c>
      <c r="Y6" t="str">
        <v>c4Marketing- und Kommunikationsaktivitäten umsetzen</v>
      </c>
    </row>
    <row r="7" spans="1:26" x14ac:dyDescent="0.35">
      <c r="J7" t="str">
        <v>b5Betriebliche Veränderungsprozesse mitgestalten</v>
      </c>
      <c r="M7" t="str">
        <v>b5Betriebliche Veränderungsprozesse mitgestalten</v>
      </c>
      <c r="P7" t="str">
        <v>b5Betriebliche Veränderungsprozesse mitgestalten</v>
      </c>
      <c r="S7" t="str">
        <v>c5Finanzielle Vorgänge betreuen und kontrollieren</v>
      </c>
      <c r="V7" t="str">
        <v>c5Finanzielle Vorgänge betreuen und kontrollieren</v>
      </c>
      <c r="Y7" t="str">
        <v>c5Finanzielle Vorgänge betreuen und kontrollieren</v>
      </c>
    </row>
  </sheetData>
  <mergeCells count="3">
    <mergeCell ref="A1:H1"/>
    <mergeCell ref="J1:Q1"/>
    <mergeCell ref="S1:Z1"/>
  </mergeCells>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8CF8C-C46D-4FA5-85C1-092E14AADE94}">
  <sheetPr>
    <tabColor theme="7"/>
  </sheetPr>
  <dimension ref="A1:E82"/>
  <sheetViews>
    <sheetView showGridLines="0" showRuler="0" zoomScaleNormal="100" zoomScalePageLayoutView="98" workbookViewId="0">
      <selection activeCell="C10" sqref="C10:C17"/>
    </sheetView>
  </sheetViews>
  <sheetFormatPr baseColWidth="10" defaultColWidth="11.453125" defaultRowHeight="14.5" x14ac:dyDescent="0.35"/>
  <cols>
    <col min="1" max="1" width="16.7265625" customWidth="1"/>
    <col min="2" max="2" width="127.26953125" customWidth="1"/>
    <col min="3" max="3" width="25" customWidth="1"/>
    <col min="4" max="4" width="134" customWidth="1"/>
    <col min="5" max="5" width="1.7265625" customWidth="1"/>
  </cols>
  <sheetData>
    <row r="1" spans="1:5" x14ac:dyDescent="0.35">
      <c r="A1" s="5" t="s">
        <v>0</v>
      </c>
      <c r="B1" s="65">
        <f>IF('0_Deckblatt und Anleitung'!C1="","",'0_Deckblatt und Anleitung'!C1)</f>
        <v>46073</v>
      </c>
      <c r="C1" s="105" t="s">
        <v>1</v>
      </c>
      <c r="D1" s="106" t="str">
        <f>IF('0_Deckblatt und Anleitung'!E1="","",'0_Deckblatt und Anleitung'!E1)</f>
        <v>Technopark Zürich</v>
      </c>
      <c r="E1" s="124"/>
    </row>
    <row r="2" spans="1:5" ht="26" x14ac:dyDescent="0.35">
      <c r="A2" s="107" t="s">
        <v>196</v>
      </c>
      <c r="B2" s="72" t="str">
        <f>IF('0_Deckblatt und Anleitung'!C2="","",'0_Deckblatt und Anleitung'!C2)</f>
        <v>Sandra Beispiel</v>
      </c>
      <c r="C2" s="105" t="s">
        <v>3</v>
      </c>
      <c r="D2" s="106" t="str">
        <f>IF('0_Deckblatt und Anleitung'!E2="","",'0_Deckblatt und Anleitung'!E2)</f>
        <v>Experte Eins</v>
      </c>
      <c r="E2" s="125"/>
    </row>
    <row r="3" spans="1:5" ht="26" x14ac:dyDescent="0.35">
      <c r="A3" s="107" t="s">
        <v>197</v>
      </c>
      <c r="B3" s="72" t="str">
        <f>IF('0_Deckblatt und Anleitung'!C3="","",'0_Deckblatt und Anleitung'!C3)</f>
        <v>Test-Firma GmbH</v>
      </c>
      <c r="C3" s="105" t="s">
        <v>5</v>
      </c>
      <c r="D3" s="106" t="str">
        <f>IF('0_Deckblatt und Anleitung'!E3="","",'0_Deckblatt und Anleitung'!E3)</f>
        <v>Expertin Zwei</v>
      </c>
      <c r="E3" s="126"/>
    </row>
    <row r="4" spans="1:5" x14ac:dyDescent="0.35">
      <c r="A4" s="108" t="s">
        <v>6</v>
      </c>
      <c r="B4" s="73">
        <f>IF('0_Deckblatt und Anleitung'!C4="","",'0_Deckblatt und Anleitung'!C4)</f>
        <v>1235</v>
      </c>
      <c r="C4" s="105" t="s">
        <v>7</v>
      </c>
      <c r="D4" s="106">
        <f>IF('0_Deckblatt und Anleitung'!E4="","",'0_Deckblatt und Anleitung'!E4)</f>
        <v>2</v>
      </c>
      <c r="E4" s="6"/>
    </row>
    <row r="5" spans="1:5" x14ac:dyDescent="0.35">
      <c r="A5" s="7" t="s">
        <v>8</v>
      </c>
      <c r="B5" s="109" t="str">
        <f>IF('0_Deckblatt und Anleitung'!C5="","",'0_Deckblatt und Anleitung'!C5)</f>
        <v>Vorstellung Produktinnovation</v>
      </c>
      <c r="C5" s="110"/>
      <c r="D5" s="110"/>
      <c r="E5" s="6"/>
    </row>
    <row r="7" spans="1:5" ht="77.900000000000006" customHeight="1" x14ac:dyDescent="0.35">
      <c r="B7" s="290" t="s">
        <v>292</v>
      </c>
      <c r="C7" s="290"/>
      <c r="D7" s="290"/>
      <c r="E7" s="290"/>
    </row>
    <row r="8" spans="1:5" ht="15" thickBot="1" x14ac:dyDescent="0.4"/>
    <row r="9" spans="1:5" s="111" customFormat="1" ht="30.75" customHeight="1" thickTop="1" thickBot="1" x14ac:dyDescent="0.4">
      <c r="A9" s="139" t="s">
        <v>199</v>
      </c>
      <c r="B9" s="140" t="s">
        <v>200</v>
      </c>
      <c r="C9" s="140" t="s">
        <v>201</v>
      </c>
      <c r="D9" s="141" t="s">
        <v>202</v>
      </c>
    </row>
    <row r="10" spans="1:5" ht="19" thickTop="1" x14ac:dyDescent="0.45">
      <c r="A10" s="314" t="s">
        <v>203</v>
      </c>
      <c r="B10" s="112" t="s">
        <v>293</v>
      </c>
      <c r="C10" s="269"/>
      <c r="D10" s="310"/>
    </row>
    <row r="11" spans="1:5" ht="16" x14ac:dyDescent="0.4">
      <c r="A11" s="308"/>
      <c r="B11" s="113" t="s">
        <v>294</v>
      </c>
      <c r="C11" s="269"/>
      <c r="D11" s="303"/>
    </row>
    <row r="12" spans="1:5" ht="32" x14ac:dyDescent="0.35">
      <c r="A12" s="308"/>
      <c r="B12" s="114" t="s">
        <v>295</v>
      </c>
      <c r="C12" s="269"/>
      <c r="D12" s="303"/>
    </row>
    <row r="13" spans="1:5" ht="16" x14ac:dyDescent="0.4">
      <c r="A13" s="308"/>
      <c r="B13" s="103" t="s">
        <v>296</v>
      </c>
      <c r="C13" s="269"/>
      <c r="D13" s="303"/>
    </row>
    <row r="14" spans="1:5" ht="32" x14ac:dyDescent="0.35">
      <c r="A14" s="308"/>
      <c r="B14" s="172" t="s">
        <v>425</v>
      </c>
      <c r="C14" s="269"/>
      <c r="D14" s="303"/>
    </row>
    <row r="15" spans="1:5" ht="48" x14ac:dyDescent="0.35">
      <c r="A15" s="308"/>
      <c r="B15" s="91" t="s">
        <v>414</v>
      </c>
      <c r="C15" s="269"/>
      <c r="D15" s="303"/>
    </row>
    <row r="16" spans="1:5" ht="16" x14ac:dyDescent="0.4">
      <c r="A16" s="308"/>
      <c r="B16" s="103" t="s">
        <v>415</v>
      </c>
      <c r="C16" s="269"/>
      <c r="D16" s="303"/>
    </row>
    <row r="17" spans="1:4" ht="48" x14ac:dyDescent="0.35">
      <c r="A17" s="308"/>
      <c r="B17" s="173" t="s">
        <v>414</v>
      </c>
      <c r="C17" s="280"/>
      <c r="D17" s="304"/>
    </row>
    <row r="18" spans="1:4" ht="18.5" x14ac:dyDescent="0.45">
      <c r="A18" s="308"/>
      <c r="B18" s="127" t="s">
        <v>297</v>
      </c>
      <c r="C18" s="268"/>
      <c r="D18" s="311"/>
    </row>
    <row r="19" spans="1:4" ht="16" x14ac:dyDescent="0.4">
      <c r="A19" s="308"/>
      <c r="B19" s="128" t="s">
        <v>298</v>
      </c>
      <c r="C19" s="269"/>
      <c r="D19" s="312"/>
    </row>
    <row r="20" spans="1:4" ht="32" x14ac:dyDescent="0.35">
      <c r="A20" s="308"/>
      <c r="B20" s="129" t="s">
        <v>299</v>
      </c>
      <c r="C20" s="269"/>
      <c r="D20" s="312"/>
    </row>
    <row r="21" spans="1:4" ht="16" x14ac:dyDescent="0.4">
      <c r="A21" s="308"/>
      <c r="B21" s="130" t="s">
        <v>296</v>
      </c>
      <c r="C21" s="269"/>
      <c r="D21" s="312"/>
    </row>
    <row r="22" spans="1:4" ht="32" x14ac:dyDescent="0.35">
      <c r="A22" s="308"/>
      <c r="B22" s="174" t="s">
        <v>424</v>
      </c>
      <c r="C22" s="269"/>
      <c r="D22" s="312"/>
    </row>
    <row r="23" spans="1:4" ht="48" x14ac:dyDescent="0.35">
      <c r="A23" s="308"/>
      <c r="B23" s="92" t="s">
        <v>414</v>
      </c>
      <c r="C23" s="269"/>
      <c r="D23" s="312"/>
    </row>
    <row r="24" spans="1:4" ht="16" x14ac:dyDescent="0.4">
      <c r="A24" s="308"/>
      <c r="B24" s="104" t="s">
        <v>415</v>
      </c>
      <c r="C24" s="269"/>
      <c r="D24" s="312"/>
    </row>
    <row r="25" spans="1:4" ht="48.5" thickBot="1" x14ac:dyDescent="0.4">
      <c r="A25" s="315"/>
      <c r="B25" s="158" t="s">
        <v>414</v>
      </c>
      <c r="C25" s="284"/>
      <c r="D25" s="313"/>
    </row>
    <row r="26" spans="1:4" ht="18.5" x14ac:dyDescent="0.45">
      <c r="A26" s="307" t="s">
        <v>230</v>
      </c>
      <c r="B26" s="112" t="s">
        <v>300</v>
      </c>
      <c r="C26" s="279"/>
      <c r="D26" s="316"/>
    </row>
    <row r="27" spans="1:4" ht="16" x14ac:dyDescent="0.4">
      <c r="A27" s="308"/>
      <c r="B27" s="113" t="s">
        <v>301</v>
      </c>
      <c r="C27" s="269"/>
      <c r="D27" s="312"/>
    </row>
    <row r="28" spans="1:4" ht="32" x14ac:dyDescent="0.4">
      <c r="A28" s="308"/>
      <c r="B28" s="131" t="s">
        <v>302</v>
      </c>
      <c r="C28" s="269"/>
      <c r="D28" s="312"/>
    </row>
    <row r="29" spans="1:4" ht="16" x14ac:dyDescent="0.4">
      <c r="A29" s="308"/>
      <c r="B29" s="132" t="s">
        <v>296</v>
      </c>
      <c r="C29" s="269"/>
      <c r="D29" s="312"/>
    </row>
    <row r="30" spans="1:4" ht="48" x14ac:dyDescent="0.35">
      <c r="A30" s="308"/>
      <c r="B30" s="172" t="s">
        <v>426</v>
      </c>
      <c r="C30" s="269"/>
      <c r="D30" s="312"/>
    </row>
    <row r="31" spans="1:4" ht="48" x14ac:dyDescent="0.35">
      <c r="A31" s="308"/>
      <c r="B31" s="91" t="s">
        <v>414</v>
      </c>
      <c r="C31" s="269"/>
      <c r="D31" s="312"/>
    </row>
    <row r="32" spans="1:4" ht="16" x14ac:dyDescent="0.4">
      <c r="A32" s="308"/>
      <c r="B32" s="104" t="s">
        <v>415</v>
      </c>
      <c r="C32" s="269"/>
      <c r="D32" s="312"/>
    </row>
    <row r="33" spans="1:4" ht="48" x14ac:dyDescent="0.35">
      <c r="A33" s="308"/>
      <c r="B33" s="174" t="s">
        <v>414</v>
      </c>
      <c r="C33" s="280"/>
      <c r="D33" s="317"/>
    </row>
    <row r="34" spans="1:4" ht="18.5" x14ac:dyDescent="0.45">
      <c r="A34" s="308"/>
      <c r="B34" s="112" t="s">
        <v>303</v>
      </c>
      <c r="C34" s="268"/>
      <c r="D34" s="311"/>
    </row>
    <row r="35" spans="1:4" ht="16" x14ac:dyDescent="0.4">
      <c r="A35" s="308"/>
      <c r="B35" s="113" t="s">
        <v>304</v>
      </c>
      <c r="C35" s="269"/>
      <c r="D35" s="312"/>
    </row>
    <row r="36" spans="1:4" ht="64" x14ac:dyDescent="0.4">
      <c r="A36" s="308"/>
      <c r="B36" s="133" t="s">
        <v>305</v>
      </c>
      <c r="C36" s="269"/>
      <c r="D36" s="312"/>
    </row>
    <row r="37" spans="1:4" ht="16" x14ac:dyDescent="0.4">
      <c r="A37" s="308"/>
      <c r="B37" s="132" t="s">
        <v>296</v>
      </c>
      <c r="C37" s="269"/>
      <c r="D37" s="312"/>
    </row>
    <row r="38" spans="1:4" ht="64" x14ac:dyDescent="0.35">
      <c r="A38" s="308"/>
      <c r="B38" s="174" t="s">
        <v>427</v>
      </c>
      <c r="C38" s="269"/>
      <c r="D38" s="312"/>
    </row>
    <row r="39" spans="1:4" ht="48" x14ac:dyDescent="0.35">
      <c r="A39" s="308"/>
      <c r="B39" s="94" t="s">
        <v>414</v>
      </c>
      <c r="C39" s="269"/>
      <c r="D39" s="312"/>
    </row>
    <row r="40" spans="1:4" ht="16" x14ac:dyDescent="0.4">
      <c r="A40" s="308"/>
      <c r="B40" s="104" t="s">
        <v>415</v>
      </c>
      <c r="C40" s="269"/>
      <c r="D40" s="312"/>
    </row>
    <row r="41" spans="1:4" ht="48" x14ac:dyDescent="0.35">
      <c r="A41" s="308"/>
      <c r="B41" s="174" t="s">
        <v>414</v>
      </c>
      <c r="C41" s="280"/>
      <c r="D41" s="317"/>
    </row>
    <row r="42" spans="1:4" ht="18.5" x14ac:dyDescent="0.45">
      <c r="A42" s="308"/>
      <c r="B42" s="134" t="s">
        <v>306</v>
      </c>
      <c r="C42" s="268"/>
      <c r="D42" s="305"/>
    </row>
    <row r="43" spans="1:4" ht="16" x14ac:dyDescent="0.4">
      <c r="A43" s="308"/>
      <c r="B43" s="128" t="s">
        <v>307</v>
      </c>
      <c r="C43" s="269"/>
      <c r="D43" s="303"/>
    </row>
    <row r="44" spans="1:4" ht="32" x14ac:dyDescent="0.4">
      <c r="A44" s="308"/>
      <c r="B44" s="135" t="s">
        <v>308</v>
      </c>
      <c r="C44" s="269"/>
      <c r="D44" s="303"/>
    </row>
    <row r="45" spans="1:4" ht="16" x14ac:dyDescent="0.4">
      <c r="A45" s="308"/>
      <c r="B45" s="104" t="s">
        <v>296</v>
      </c>
      <c r="C45" s="269"/>
      <c r="D45" s="303"/>
    </row>
    <row r="46" spans="1:4" ht="64" x14ac:dyDescent="0.35">
      <c r="A46" s="308"/>
      <c r="B46" s="174" t="s">
        <v>428</v>
      </c>
      <c r="C46" s="269"/>
      <c r="D46" s="303"/>
    </row>
    <row r="47" spans="1:4" ht="48" x14ac:dyDescent="0.35">
      <c r="A47" s="308"/>
      <c r="B47" s="92" t="s">
        <v>414</v>
      </c>
      <c r="C47" s="269"/>
      <c r="D47" s="303"/>
    </row>
    <row r="48" spans="1:4" ht="16" x14ac:dyDescent="0.4">
      <c r="A48" s="308"/>
      <c r="B48" s="130" t="s">
        <v>415</v>
      </c>
      <c r="C48" s="269"/>
      <c r="D48" s="303"/>
    </row>
    <row r="49" spans="1:4" ht="48.5" thickBot="1" x14ac:dyDescent="0.4">
      <c r="A49" s="315"/>
      <c r="B49" s="158" t="s">
        <v>414</v>
      </c>
      <c r="C49" s="284"/>
      <c r="D49" s="318"/>
    </row>
    <row r="50" spans="1:4" ht="18.5" x14ac:dyDescent="0.45">
      <c r="A50" s="307" t="s">
        <v>39</v>
      </c>
      <c r="B50" s="122" t="s">
        <v>309</v>
      </c>
      <c r="C50" s="279"/>
      <c r="D50" s="302"/>
    </row>
    <row r="51" spans="1:4" ht="16" x14ac:dyDescent="0.4">
      <c r="A51" s="308"/>
      <c r="B51" s="128" t="s">
        <v>310</v>
      </c>
      <c r="C51" s="269"/>
      <c r="D51" s="303"/>
    </row>
    <row r="52" spans="1:4" ht="48" x14ac:dyDescent="0.35">
      <c r="A52" s="308"/>
      <c r="B52" s="129" t="s">
        <v>311</v>
      </c>
      <c r="C52" s="269"/>
      <c r="D52" s="303"/>
    </row>
    <row r="53" spans="1:4" ht="16" x14ac:dyDescent="0.4">
      <c r="A53" s="308"/>
      <c r="B53" s="104" t="s">
        <v>296</v>
      </c>
      <c r="C53" s="269"/>
      <c r="D53" s="303"/>
    </row>
    <row r="54" spans="1:4" ht="64" x14ac:dyDescent="0.35">
      <c r="A54" s="308"/>
      <c r="B54" s="174" t="s">
        <v>429</v>
      </c>
      <c r="C54" s="269"/>
      <c r="D54" s="303"/>
    </row>
    <row r="55" spans="1:4" ht="48" x14ac:dyDescent="0.35">
      <c r="A55" s="308"/>
      <c r="B55" s="92" t="s">
        <v>414</v>
      </c>
      <c r="C55" s="269"/>
      <c r="D55" s="303"/>
    </row>
    <row r="56" spans="1:4" ht="16" x14ac:dyDescent="0.4">
      <c r="A56" s="308"/>
      <c r="B56" s="130" t="s">
        <v>415</v>
      </c>
      <c r="C56" s="269"/>
      <c r="D56" s="303"/>
    </row>
    <row r="57" spans="1:4" ht="48" x14ac:dyDescent="0.35">
      <c r="A57" s="308"/>
      <c r="B57" s="174" t="s">
        <v>414</v>
      </c>
      <c r="C57" s="280"/>
      <c r="D57" s="304"/>
    </row>
    <row r="58" spans="1:4" ht="18.5" x14ac:dyDescent="0.45">
      <c r="A58" s="308"/>
      <c r="B58" s="127" t="s">
        <v>312</v>
      </c>
      <c r="C58" s="268"/>
      <c r="D58" s="305"/>
    </row>
    <row r="59" spans="1:4" ht="32" x14ac:dyDescent="0.4">
      <c r="A59" s="308"/>
      <c r="B59" s="128" t="s">
        <v>313</v>
      </c>
      <c r="C59" s="269"/>
      <c r="D59" s="303"/>
    </row>
    <row r="60" spans="1:4" ht="32" x14ac:dyDescent="0.4">
      <c r="A60" s="308"/>
      <c r="B60" s="136" t="s">
        <v>314</v>
      </c>
      <c r="C60" s="269"/>
      <c r="D60" s="303"/>
    </row>
    <row r="61" spans="1:4" ht="16" x14ac:dyDescent="0.4">
      <c r="A61" s="308"/>
      <c r="B61" s="104" t="s">
        <v>296</v>
      </c>
      <c r="C61" s="269"/>
      <c r="D61" s="303"/>
    </row>
    <row r="62" spans="1:4" ht="32" x14ac:dyDescent="0.35">
      <c r="A62" s="308"/>
      <c r="B62" s="174" t="s">
        <v>430</v>
      </c>
      <c r="C62" s="269"/>
      <c r="D62" s="303"/>
    </row>
    <row r="63" spans="1:4" ht="48" x14ac:dyDescent="0.35">
      <c r="A63" s="308"/>
      <c r="B63" s="92" t="s">
        <v>414</v>
      </c>
      <c r="C63" s="269"/>
      <c r="D63" s="303"/>
    </row>
    <row r="64" spans="1:4" ht="16" x14ac:dyDescent="0.4">
      <c r="A64" s="308"/>
      <c r="B64" s="130" t="s">
        <v>415</v>
      </c>
      <c r="C64" s="269"/>
      <c r="D64" s="303"/>
    </row>
    <row r="65" spans="1:4" ht="48.5" thickBot="1" x14ac:dyDescent="0.4">
      <c r="A65" s="309"/>
      <c r="B65" s="175" t="s">
        <v>414</v>
      </c>
      <c r="C65" s="269"/>
      <c r="D65" s="306"/>
    </row>
    <row r="66" spans="1:4" ht="15" thickTop="1" x14ac:dyDescent="0.35">
      <c r="B66" s="149" t="s">
        <v>225</v>
      </c>
      <c r="C66" s="150">
        <f>SUM(C10:C58)</f>
        <v>0</v>
      </c>
    </row>
    <row r="67" spans="1:4" ht="15" thickBot="1" x14ac:dyDescent="0.4">
      <c r="B67" s="151" t="s">
        <v>226</v>
      </c>
      <c r="C67" s="152">
        <f>7*3</f>
        <v>21</v>
      </c>
    </row>
    <row r="68" spans="1:4" ht="15" thickTop="1" x14ac:dyDescent="0.35"/>
    <row r="69" spans="1:4" x14ac:dyDescent="0.35">
      <c r="B69" s="137"/>
    </row>
    <row r="70" spans="1:4" x14ac:dyDescent="0.35">
      <c r="B70" s="138"/>
    </row>
    <row r="72" spans="1:4" x14ac:dyDescent="0.35">
      <c r="B72" s="137"/>
    </row>
    <row r="73" spans="1:4" x14ac:dyDescent="0.35">
      <c r="B73" s="138"/>
    </row>
    <row r="75" spans="1:4" x14ac:dyDescent="0.35">
      <c r="B75" s="137"/>
    </row>
    <row r="76" spans="1:4" x14ac:dyDescent="0.35">
      <c r="B76" s="138"/>
    </row>
    <row r="78" spans="1:4" x14ac:dyDescent="0.35">
      <c r="B78" s="137"/>
    </row>
    <row r="79" spans="1:4" x14ac:dyDescent="0.35">
      <c r="B79" s="138"/>
    </row>
    <row r="81" spans="2:2" x14ac:dyDescent="0.35">
      <c r="B81" s="137"/>
    </row>
    <row r="82" spans="2:2" x14ac:dyDescent="0.35">
      <c r="B82" s="138"/>
    </row>
  </sheetData>
  <sheetProtection sheet="1" formatCells="0" selectLockedCells="1"/>
  <protectedRanges>
    <protectedRange sqref="B1:B5 E1:E3" name="Bereich2_1"/>
    <protectedRange sqref="B14:B15" name="Bereich2"/>
    <protectedRange sqref="B22:B23" name="Bereich3"/>
    <protectedRange sqref="B30:B31" name="Bereich4"/>
    <protectedRange sqref="B38:B39" name="Bereich5"/>
    <protectedRange sqref="B46:B47" name="Bereich6"/>
    <protectedRange sqref="B54:B55" name="Bereich7"/>
    <protectedRange sqref="B62:B63" name="Bereich8"/>
    <protectedRange sqref="B16:B17 B24:B25 B32:B33 B40:B41 B48:B49 B56:B57 B64:B65" name="Bereich2_2"/>
  </protectedRanges>
  <mergeCells count="18">
    <mergeCell ref="A10:A25"/>
    <mergeCell ref="C26:C33"/>
    <mergeCell ref="D26:D33"/>
    <mergeCell ref="C34:C41"/>
    <mergeCell ref="D34:D41"/>
    <mergeCell ref="A26:A49"/>
    <mergeCell ref="C42:C49"/>
    <mergeCell ref="D42:D49"/>
    <mergeCell ref="B7:E7"/>
    <mergeCell ref="C10:C17"/>
    <mergeCell ref="D10:D17"/>
    <mergeCell ref="C18:C25"/>
    <mergeCell ref="D18:D25"/>
    <mergeCell ref="C50:C57"/>
    <mergeCell ref="D50:D57"/>
    <mergeCell ref="C58:C65"/>
    <mergeCell ref="D58:D65"/>
    <mergeCell ref="A50:A65"/>
  </mergeCells>
  <dataValidations count="2">
    <dataValidation allowBlank="1" showErrorMessage="1" prompt="Geben Sie einen kurzen, prägnanten Titel" sqref="E4:E5 B4" xr:uid="{485B3458-5B6A-4A78-9AE3-D04488F6F587}"/>
    <dataValidation type="list" allowBlank="1" showInputMessage="1" showErrorMessage="1" sqref="C10 C26 C18 C34 C42 C50 C58" xr:uid="{CF1E1175-2CC9-4E21-919A-5F178CDAF4FE}">
      <formula1>"0, 1, 2, 3"</formula1>
    </dataValidation>
  </dataValidations>
  <printOptions horizontalCentered="1"/>
  <pageMargins left="0.31496062992125984" right="0.31496062992125984" top="0.98425196850393704" bottom="0.39370078740157483" header="0.31496062992125984" footer="0.11811023622047245"/>
  <pageSetup paperSize="9" scale="45" fitToWidth="0" fitToHeight="0" orientation="landscape" r:id="rId1"/>
  <headerFooter>
    <oddHeader>&amp;C&amp;"Arial,Fett"&amp;10Qualifikationsverfahren Kaufleute EFZ Nahrungsmittelindustrie - betrieblicher Teil
&amp;14Bewertungsraster und Miniaufträge/Fragen - Fachgespräch</oddHeader>
    <oddFooter>&amp;L&amp;A&amp;C&amp;"-,Fett" Vertraulich - nur für PEX&amp;RSeite &amp;P /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9DEFC-2F35-4DE8-8E6A-8823AF96C099}">
  <sheetPr>
    <tabColor theme="8"/>
  </sheetPr>
  <dimension ref="A1:D14"/>
  <sheetViews>
    <sheetView showGridLines="0" showRuler="0" view="pageLayout" zoomScaleNormal="100" zoomScaleSheetLayoutView="120" workbookViewId="0">
      <selection activeCell="A11" sqref="A11:D11"/>
    </sheetView>
  </sheetViews>
  <sheetFormatPr baseColWidth="10" defaultColWidth="10.81640625" defaultRowHeight="14.5" x14ac:dyDescent="0.35"/>
  <cols>
    <col min="1" max="1" width="27.453125" customWidth="1"/>
    <col min="2" max="2" width="23.453125" customWidth="1"/>
    <col min="3" max="3" width="18.26953125" customWidth="1"/>
    <col min="4" max="4" width="29.81640625" customWidth="1"/>
  </cols>
  <sheetData>
    <row r="1" spans="1:4" ht="21" customHeight="1" x14ac:dyDescent="0.35">
      <c r="A1" s="25" t="s">
        <v>0</v>
      </c>
      <c r="B1" s="51">
        <f>IF('0_Deckblatt und Anleitung'!C1="","",'0_Deckblatt und Anleitung'!C1)</f>
        <v>46073</v>
      </c>
      <c r="C1" s="27" t="s">
        <v>1</v>
      </c>
      <c r="D1" s="52" t="str">
        <f>IF('0_Deckblatt und Anleitung'!E1="","",'0_Deckblatt und Anleitung'!E1)</f>
        <v>Technopark Zürich</v>
      </c>
    </row>
    <row r="2" spans="1:4" ht="21" customHeight="1" x14ac:dyDescent="0.35">
      <c r="A2" s="24" t="s">
        <v>2</v>
      </c>
      <c r="B2" s="65" t="str">
        <f>IF('0_Deckblatt und Anleitung'!C2="","",'0_Deckblatt und Anleitung'!C2)</f>
        <v>Sandra Beispiel</v>
      </c>
      <c r="C2" s="90" t="s">
        <v>3</v>
      </c>
      <c r="D2" s="53" t="str">
        <f>IF('0_Deckblatt und Anleitung'!E2="","",'0_Deckblatt und Anleitung'!E2)</f>
        <v>Experte Eins</v>
      </c>
    </row>
    <row r="3" spans="1:4" ht="21" customHeight="1" x14ac:dyDescent="0.35">
      <c r="A3" s="24" t="s">
        <v>24</v>
      </c>
      <c r="B3" s="65" t="str">
        <f>IF('0_Deckblatt und Anleitung'!C3="","",'0_Deckblatt und Anleitung'!C3)</f>
        <v>Test-Firma GmbH</v>
      </c>
      <c r="C3" s="5" t="s">
        <v>5</v>
      </c>
      <c r="D3" s="53" t="str">
        <f>IF('0_Deckblatt und Anleitung'!E3="","",'0_Deckblatt und Anleitung'!E3)</f>
        <v>Expertin Zwei</v>
      </c>
    </row>
    <row r="4" spans="1:4" ht="21" customHeight="1" x14ac:dyDescent="0.35">
      <c r="A4" s="23" t="s">
        <v>6</v>
      </c>
      <c r="B4" s="12">
        <f>IF('0_Deckblatt und Anleitung'!C4="","",'0_Deckblatt und Anleitung'!C4)</f>
        <v>1235</v>
      </c>
      <c r="C4" s="5" t="s">
        <v>7</v>
      </c>
      <c r="D4" s="53">
        <f>IF('0_Deckblatt und Anleitung'!E4="","",'0_Deckblatt und Anleitung'!E4)</f>
        <v>2</v>
      </c>
    </row>
    <row r="5" spans="1:4" ht="21" customHeight="1" thickBot="1" x14ac:dyDescent="0.4">
      <c r="A5" s="22" t="s">
        <v>8</v>
      </c>
      <c r="B5" s="237" t="str">
        <f>IF('0_Deckblatt und Anleitung'!C5="","",'0_Deckblatt und Anleitung'!C5)</f>
        <v>Vorstellung Produktinnovation</v>
      </c>
      <c r="C5" s="237"/>
      <c r="D5" s="238"/>
    </row>
    <row r="6" spans="1:4" ht="29.5" customHeight="1" thickBot="1" x14ac:dyDescent="0.4">
      <c r="A6" s="66"/>
      <c r="B6" s="67"/>
      <c r="C6" s="68"/>
      <c r="D6" s="6"/>
    </row>
    <row r="7" spans="1:4" ht="19.5" customHeight="1" x14ac:dyDescent="0.35">
      <c r="A7" s="231" t="s">
        <v>315</v>
      </c>
      <c r="B7" s="239"/>
      <c r="C7" s="239"/>
      <c r="D7" s="240"/>
    </row>
    <row r="8" spans="1:4" ht="31" customHeight="1" thickBot="1" x14ac:dyDescent="0.4">
      <c r="A8" s="322" t="s">
        <v>316</v>
      </c>
      <c r="B8" s="323"/>
      <c r="C8" s="323"/>
      <c r="D8" s="324"/>
    </row>
    <row r="9" spans="1:4" ht="15" customHeight="1" thickBot="1" x14ac:dyDescent="0.4">
      <c r="A9" s="176"/>
      <c r="B9" s="177"/>
      <c r="C9" s="177"/>
      <c r="D9" s="178"/>
    </row>
    <row r="10" spans="1:4" ht="19.5" customHeight="1" x14ac:dyDescent="0.35">
      <c r="A10" s="325" t="s">
        <v>317</v>
      </c>
      <c r="B10" s="326"/>
      <c r="C10" s="326"/>
      <c r="D10" s="327"/>
    </row>
    <row r="11" spans="1:4" ht="195" customHeight="1" thickBot="1" x14ac:dyDescent="0.4">
      <c r="A11" s="328" t="s">
        <v>431</v>
      </c>
      <c r="B11" s="329"/>
      <c r="C11" s="329"/>
      <c r="D11" s="330"/>
    </row>
    <row r="12" spans="1:4" ht="15" customHeight="1" thickBot="1" x14ac:dyDescent="0.4">
      <c r="A12" s="179"/>
      <c r="B12" s="180"/>
      <c r="C12" s="180"/>
      <c r="D12" s="180"/>
    </row>
    <row r="13" spans="1:4" ht="19.5" customHeight="1" x14ac:dyDescent="0.35">
      <c r="A13" s="331" t="s">
        <v>318</v>
      </c>
      <c r="B13" s="332"/>
      <c r="C13" s="332"/>
      <c r="D13" s="333"/>
    </row>
    <row r="14" spans="1:4" ht="122.15" customHeight="1" thickBot="1" x14ac:dyDescent="0.4">
      <c r="A14" s="319" t="s">
        <v>432</v>
      </c>
      <c r="B14" s="320"/>
      <c r="C14" s="320"/>
      <c r="D14" s="321"/>
    </row>
  </sheetData>
  <sheetProtection sheet="1" objects="1" scenarios="1" formatCells="0" selectLockedCells="1"/>
  <protectedRanges>
    <protectedRange sqref="B1:B6 D1:D4" name="Bereich2_1_1"/>
  </protectedRanges>
  <mergeCells count="7">
    <mergeCell ref="A14:D14"/>
    <mergeCell ref="B5:D5"/>
    <mergeCell ref="A7:D7"/>
    <mergeCell ref="A8:D8"/>
    <mergeCell ref="A10:D10"/>
    <mergeCell ref="A11:D11"/>
    <mergeCell ref="A13:D13"/>
  </mergeCells>
  <dataValidations count="1">
    <dataValidation allowBlank="1" showErrorMessage="1" sqref="A1:A1048576 B11:D1048576 E1:XFD1048576 B1:D7" xr:uid="{8EE287E7-239F-4373-AD20-6064C9049CAF}"/>
  </dataValidations>
  <printOptions horizontalCentered="1"/>
  <pageMargins left="0.31496062992125984" right="0.31496062992125984" top="0.98425196850393704" bottom="0.78740157480314965" header="0.11811023622047245" footer="0.11811023622047245"/>
  <pageSetup paperSize="9" scale="95" orientation="portrait" r:id="rId1"/>
  <headerFooter>
    <oddHeader xml:space="preserve">&amp;C&amp;"Arial,Fett"&amp;10Qualifikationsverfahren Kaufleute EFZ Nahrungsmittelindustrie - betrieblicher Teil
&amp;14Aufgabenstellung Critical Incident - kand. Person
</oddHeader>
    <oddFooter>&amp;L&amp;A&amp;Ckand. Person&amp;RSeite &amp;P /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F4F6D-DCF9-4B9C-B51A-E0AB898ACC07}">
  <sheetPr>
    <tabColor theme="8"/>
  </sheetPr>
  <dimension ref="A1:M18"/>
  <sheetViews>
    <sheetView showGridLines="0" showRuler="0" view="pageLayout" zoomScaleNormal="130" workbookViewId="0">
      <selection activeCell="C10" sqref="C10:D18"/>
    </sheetView>
  </sheetViews>
  <sheetFormatPr baseColWidth="10" defaultColWidth="9.1796875" defaultRowHeight="14" x14ac:dyDescent="0.3"/>
  <cols>
    <col min="1" max="1" width="27.26953125" style="4" customWidth="1"/>
    <col min="2" max="2" width="28.453125" style="4" customWidth="1"/>
    <col min="3" max="3" width="18.1796875" style="4" customWidth="1"/>
    <col min="4" max="4" width="72.54296875" style="4" customWidth="1"/>
    <col min="5" max="5" width="0.453125" style="4" customWidth="1"/>
    <col min="6" max="16384" width="9.1796875" style="4"/>
  </cols>
  <sheetData>
    <row r="1" spans="1:13" customFormat="1" ht="21" customHeight="1" x14ac:dyDescent="0.35">
      <c r="A1" s="25" t="s">
        <v>0</v>
      </c>
      <c r="B1" s="51">
        <f>IF('0_Deckblatt und Anleitung'!C1="","",'0_Deckblatt und Anleitung'!C1)</f>
        <v>46073</v>
      </c>
      <c r="C1" s="27" t="s">
        <v>1</v>
      </c>
      <c r="D1" s="52" t="str">
        <f>IF('0_Deckblatt und Anleitung'!E1="","",'0_Deckblatt und Anleitung'!E1)</f>
        <v>Technopark Zürich</v>
      </c>
    </row>
    <row r="2" spans="1:13" customFormat="1" ht="21" customHeight="1" x14ac:dyDescent="0.35">
      <c r="A2" s="24" t="s">
        <v>2</v>
      </c>
      <c r="B2" s="13" t="str">
        <f>IF('0_Deckblatt und Anleitung'!C2="","",'0_Deckblatt und Anleitung'!C2)</f>
        <v>Sandra Beispiel</v>
      </c>
      <c r="C2" s="90" t="s">
        <v>3</v>
      </c>
      <c r="D2" s="53" t="str">
        <f>IF('0_Deckblatt und Anleitung'!E2="","",'0_Deckblatt und Anleitung'!E2)</f>
        <v>Experte Eins</v>
      </c>
    </row>
    <row r="3" spans="1:13" customFormat="1" ht="21" customHeight="1" x14ac:dyDescent="0.35">
      <c r="A3" s="24" t="s">
        <v>24</v>
      </c>
      <c r="B3" s="12" t="str">
        <f>IF('0_Deckblatt und Anleitung'!C3="","",'0_Deckblatt und Anleitung'!C3)</f>
        <v>Test-Firma GmbH</v>
      </c>
      <c r="C3" s="5" t="s">
        <v>5</v>
      </c>
      <c r="D3" s="53" t="str">
        <f>IF('0_Deckblatt und Anleitung'!E3="","",'0_Deckblatt und Anleitung'!E3)</f>
        <v>Expertin Zwei</v>
      </c>
    </row>
    <row r="4" spans="1:13" customFormat="1" ht="21" customHeight="1" x14ac:dyDescent="0.35">
      <c r="A4" s="23" t="s">
        <v>6</v>
      </c>
      <c r="B4" s="12">
        <f>IF('0_Deckblatt und Anleitung'!C4="","",'0_Deckblatt und Anleitung'!C4)</f>
        <v>1235</v>
      </c>
      <c r="C4" s="5" t="s">
        <v>7</v>
      </c>
      <c r="D4" s="55">
        <f>IF('0_Deckblatt und Anleitung'!E4="","",'0_Deckblatt und Anleitung'!E4)</f>
        <v>2</v>
      </c>
    </row>
    <row r="5" spans="1:13" customFormat="1" ht="21" customHeight="1" thickBot="1" x14ac:dyDescent="0.4">
      <c r="A5" s="22" t="s">
        <v>8</v>
      </c>
      <c r="B5" s="249" t="str">
        <f>IF('0_Deckblatt und Anleitung'!C5="","",'0_Deckblatt und Anleitung'!C5)</f>
        <v>Vorstellung Produktinnovation</v>
      </c>
      <c r="C5" s="250"/>
      <c r="D5" s="251"/>
    </row>
    <row r="6" spans="1:13" customFormat="1" ht="28.5" customHeight="1" thickBot="1" x14ac:dyDescent="0.4">
      <c r="A6" s="9"/>
      <c r="B6" s="14"/>
      <c r="C6" s="15"/>
      <c r="D6" s="6"/>
    </row>
    <row r="7" spans="1:13" ht="19.5" customHeight="1" x14ac:dyDescent="0.35">
      <c r="A7" s="70" t="s">
        <v>34</v>
      </c>
      <c r="B7" s="69"/>
      <c r="C7" s="69" t="s">
        <v>35</v>
      </c>
      <c r="D7" s="54"/>
      <c r="E7" s="8"/>
      <c r="F7" s="8"/>
      <c r="G7"/>
      <c r="H7"/>
      <c r="I7"/>
    </row>
    <row r="8" spans="1:13" customFormat="1" ht="28.5" customHeight="1" thickBot="1" x14ac:dyDescent="0.4">
      <c r="A8" s="256" t="s">
        <v>412</v>
      </c>
      <c r="B8" s="257"/>
      <c r="C8" s="257" t="s">
        <v>37</v>
      </c>
      <c r="D8" s="258"/>
      <c r="E8" s="15"/>
      <c r="F8" s="6"/>
    </row>
    <row r="9" spans="1:13" customFormat="1" ht="16.5" customHeight="1" x14ac:dyDescent="0.35">
      <c r="A9" s="259" t="s">
        <v>319</v>
      </c>
      <c r="B9" s="260"/>
      <c r="C9" s="260"/>
      <c r="D9" s="261"/>
      <c r="E9" s="15"/>
      <c r="F9" s="6"/>
    </row>
    <row r="10" spans="1:13" ht="24" customHeight="1" x14ac:dyDescent="0.35">
      <c r="A10" s="247"/>
      <c r="B10" s="248"/>
      <c r="C10" s="248"/>
      <c r="D10" s="255"/>
      <c r="E10"/>
      <c r="F10"/>
      <c r="G10"/>
      <c r="H10"/>
      <c r="I10"/>
      <c r="J10"/>
      <c r="K10"/>
      <c r="L10"/>
      <c r="M10"/>
    </row>
    <row r="11" spans="1:13" ht="24" customHeight="1" x14ac:dyDescent="0.35">
      <c r="A11" s="247"/>
      <c r="B11" s="248"/>
      <c r="C11" s="248"/>
      <c r="D11" s="255"/>
      <c r="E11"/>
      <c r="F11"/>
      <c r="G11"/>
      <c r="H11"/>
      <c r="I11"/>
      <c r="J11"/>
      <c r="K11"/>
      <c r="L11"/>
      <c r="M11"/>
    </row>
    <row r="12" spans="1:13" ht="24" customHeight="1" x14ac:dyDescent="0.35">
      <c r="A12" s="247"/>
      <c r="B12" s="248"/>
      <c r="C12" s="248"/>
      <c r="D12" s="255"/>
      <c r="E12"/>
      <c r="F12"/>
      <c r="G12"/>
      <c r="H12"/>
      <c r="I12"/>
      <c r="J12"/>
      <c r="K12"/>
      <c r="L12"/>
      <c r="M12"/>
    </row>
    <row r="13" spans="1:13" ht="24" customHeight="1" x14ac:dyDescent="0.35">
      <c r="A13" s="247"/>
      <c r="B13" s="248"/>
      <c r="C13" s="248"/>
      <c r="D13" s="255"/>
      <c r="E13"/>
      <c r="F13"/>
      <c r="G13"/>
      <c r="H13"/>
      <c r="I13"/>
      <c r="J13"/>
      <c r="K13"/>
      <c r="L13"/>
      <c r="M13"/>
    </row>
    <row r="14" spans="1:13" ht="24" customHeight="1" x14ac:dyDescent="0.35">
      <c r="A14" s="247"/>
      <c r="B14" s="248"/>
      <c r="C14" s="248"/>
      <c r="D14" s="255"/>
      <c r="E14"/>
      <c r="F14"/>
      <c r="G14"/>
      <c r="H14"/>
      <c r="I14"/>
      <c r="J14"/>
      <c r="K14"/>
      <c r="L14"/>
      <c r="M14"/>
    </row>
    <row r="15" spans="1:13" ht="24" customHeight="1" x14ac:dyDescent="0.35">
      <c r="A15" s="247"/>
      <c r="B15" s="248"/>
      <c r="C15" s="248"/>
      <c r="D15" s="255"/>
      <c r="E15"/>
      <c r="F15"/>
      <c r="G15"/>
      <c r="H15"/>
      <c r="I15"/>
      <c r="J15"/>
      <c r="K15"/>
      <c r="L15"/>
      <c r="M15"/>
    </row>
    <row r="16" spans="1:13" customFormat="1" ht="24" customHeight="1" x14ac:dyDescent="0.35">
      <c r="A16" s="247"/>
      <c r="B16" s="248"/>
      <c r="C16" s="248"/>
      <c r="D16" s="255"/>
    </row>
    <row r="17" spans="1:13" ht="24" customHeight="1" x14ac:dyDescent="0.35">
      <c r="A17" s="247"/>
      <c r="B17" s="248"/>
      <c r="C17" s="248"/>
      <c r="D17" s="255"/>
      <c r="E17"/>
      <c r="F17"/>
      <c r="G17"/>
      <c r="H17"/>
      <c r="I17"/>
      <c r="J17"/>
      <c r="K17"/>
      <c r="L17"/>
      <c r="M17"/>
    </row>
    <row r="18" spans="1:13" ht="24" customHeight="1" thickBot="1" x14ac:dyDescent="0.4">
      <c r="A18" s="262"/>
      <c r="B18" s="263"/>
      <c r="C18" s="263"/>
      <c r="D18" s="264"/>
      <c r="E18"/>
      <c r="F18"/>
      <c r="G18"/>
      <c r="H18"/>
      <c r="I18"/>
      <c r="J18"/>
      <c r="K18"/>
      <c r="L18"/>
      <c r="M18"/>
    </row>
  </sheetData>
  <sheetProtection sheet="1" formatRows="0" selectLockedCells="1"/>
  <protectedRanges>
    <protectedRange sqref="B1:B6 D1:D4 B8:B9 D8:D9" name="Bereich2_1_1_3"/>
  </protectedRanges>
  <mergeCells count="16">
    <mergeCell ref="B5:D5"/>
    <mergeCell ref="A8:B8"/>
    <mergeCell ref="C8:D8"/>
    <mergeCell ref="A16:B18"/>
    <mergeCell ref="C16:D16"/>
    <mergeCell ref="C17:D17"/>
    <mergeCell ref="C18:D18"/>
    <mergeCell ref="A10:B12"/>
    <mergeCell ref="C10:D10"/>
    <mergeCell ref="C11:D11"/>
    <mergeCell ref="C12:D12"/>
    <mergeCell ref="A13:B15"/>
    <mergeCell ref="C13:D13"/>
    <mergeCell ref="C14:D14"/>
    <mergeCell ref="C15:D15"/>
    <mergeCell ref="A9:D9"/>
  </mergeCells>
  <dataValidations count="1">
    <dataValidation allowBlank="1" showErrorMessage="1" prompt="Geben Sie einen kurzen, prägnanten Titel" sqref="C8 A5:A6 F8:F9 A8:A9 D6" xr:uid="{44A61BF4-64E6-4811-B5F3-BF1B93FCF52C}"/>
  </dataValidations>
  <printOptions horizontalCentered="1"/>
  <pageMargins left="0.31496062992125984" right="0.31496062992125984" top="0.98425196850393704" bottom="0.59055118110236227" header="0.11811023622047245" footer="0.11811023622047245"/>
  <pageSetup paperSize="9" scale="95" fitToWidth="0" fitToHeight="0" orientation="landscape" r:id="rId1"/>
  <headerFooter>
    <oddHeader>&amp;C&amp;"Arial,Fett"&amp;10Qualifikationsverfahren Kaufleute EFZ Nahrungsmittelindustrie - betrieblicher Teil
&amp;14Critical Incident - Leistungsziele</oddHeader>
    <oddFooter>&amp;L&amp;A&amp;C&amp;"-,Fett" Vertraulich - nur für PEX&amp;RSeite &amp;P / &amp;N</oddFooter>
  </headerFooter>
  <extLst>
    <ext xmlns:x14="http://schemas.microsoft.com/office/spreadsheetml/2009/9/main" uri="{CCE6A557-97BC-4b89-ADB6-D9C93CAAB3DF}">
      <x14:dataValidations xmlns:xm="http://schemas.microsoft.com/office/excel/2006/main" count="12">
        <x14:dataValidation type="list" allowBlank="1" showInputMessage="1" showErrorMessage="1" xr:uid="{E48D2889-E367-4FF8-98AD-E84612540A26}">
          <x14:formula1>
            <xm:f>_xlfn.ANCHORARRAY('3_Dropdown_Hilfstabelle'!H3)</xm:f>
          </x14:formula1>
          <xm:sqref>C18:D18</xm:sqref>
        </x14:dataValidation>
        <x14:dataValidation type="list" allowBlank="1" showInputMessage="1" showErrorMessage="1" xr:uid="{D149D34D-C858-4027-BBB1-1395F2FB4F07}">
          <x14:formula1>
            <xm:f>_xlfn.ANCHORARRAY('3_Dropdown_Hilfstabelle'!B3)</xm:f>
          </x14:formula1>
          <xm:sqref>C10:D10</xm:sqref>
        </x14:dataValidation>
        <x14:dataValidation type="list" allowBlank="1" showInputMessage="1" showErrorMessage="1" xr:uid="{CF14D43A-9FDB-4995-A2F6-291D1EF62FA1}">
          <x14:formula1>
            <xm:f>_xlfn.ANCHORARRAY('3_Dropdown_Hilfstabelle'!A3)</xm:f>
          </x14:formula1>
          <xm:sqref>A10:B12</xm:sqref>
        </x14:dataValidation>
        <x14:dataValidation type="list" allowBlank="1" showInputMessage="1" showErrorMessage="1" xr:uid="{FD344985-B092-46F1-B799-E942886C6D64}">
          <x14:formula1>
            <xm:f>_xlfn.ANCHORARRAY('3_Dropdown_Hilfstabelle'!B3)</xm:f>
          </x14:formula1>
          <xm:sqref>C11:D11</xm:sqref>
        </x14:dataValidation>
        <x14:dataValidation type="list" allowBlank="1" showInputMessage="1" showErrorMessage="1" xr:uid="{5B264DF6-810D-4F5A-B8F7-1778D99C27B0}">
          <x14:formula1>
            <xm:f>_xlfn.ANCHORARRAY('3_Dropdown_Hilfstabelle'!B3)</xm:f>
          </x14:formula1>
          <xm:sqref>C12:D12</xm:sqref>
        </x14:dataValidation>
        <x14:dataValidation type="list" allowBlank="1" showInputMessage="1" showErrorMessage="1" xr:uid="{33BDB250-AA00-4A5D-B99E-BACA208452AB}">
          <x14:formula1>
            <xm:f>_xlfn.ANCHORARRAY('3_Dropdown_Hilfstabelle'!D3)</xm:f>
          </x14:formula1>
          <xm:sqref>A13:B15</xm:sqref>
        </x14:dataValidation>
        <x14:dataValidation type="list" allowBlank="1" showInputMessage="1" showErrorMessage="1" xr:uid="{BAA084C5-401B-4DFF-B4D9-06E7AFF385E9}">
          <x14:formula1>
            <xm:f>_xlfn.ANCHORARRAY('3_Dropdown_Hilfstabelle'!G3)</xm:f>
          </x14:formula1>
          <xm:sqref>A16:B18</xm:sqref>
        </x14:dataValidation>
        <x14:dataValidation type="list" allowBlank="1" showInputMessage="1" showErrorMessage="1" xr:uid="{CE2076AE-0550-4E7F-A95D-A8B03AB7E7DF}">
          <x14:formula1>
            <xm:f>_xlfn.ANCHORARRAY('3_Dropdown_Hilfstabelle'!E3)</xm:f>
          </x14:formula1>
          <xm:sqref>C13:D13</xm:sqref>
        </x14:dataValidation>
        <x14:dataValidation type="list" allowBlank="1" showInputMessage="1" showErrorMessage="1" xr:uid="{C633D930-543D-43AC-9745-7B8C1BDF9271}">
          <x14:formula1>
            <xm:f>_xlfn.ANCHORARRAY('3_Dropdown_Hilfstabelle'!E3)</xm:f>
          </x14:formula1>
          <xm:sqref>C14:D14</xm:sqref>
        </x14:dataValidation>
        <x14:dataValidation type="list" allowBlank="1" showInputMessage="1" showErrorMessage="1" xr:uid="{8DABF34C-C6D9-4687-9879-950CD98A8A6B}">
          <x14:formula1>
            <xm:f>_xlfn.ANCHORARRAY('3_Dropdown_Hilfstabelle'!E3)</xm:f>
          </x14:formula1>
          <xm:sqref>C15:D15</xm:sqref>
        </x14:dataValidation>
        <x14:dataValidation type="list" allowBlank="1" showInputMessage="1" showErrorMessage="1" xr:uid="{F815EE8D-DA7A-4432-8F87-B94EA983B3E8}">
          <x14:formula1>
            <xm:f>_xlfn.ANCHORARRAY('3_Dropdown_Hilfstabelle'!H3)</xm:f>
          </x14:formula1>
          <xm:sqref>C16:D16</xm:sqref>
        </x14:dataValidation>
        <x14:dataValidation type="list" allowBlank="1" showInputMessage="1" showErrorMessage="1" xr:uid="{95E766D6-D652-43EA-B0E7-9E48376B39F1}">
          <x14:formula1>
            <xm:f>_xlfn.ANCHORARRAY('3_Dropdown_Hilfstabelle'!H3)</xm:f>
          </x14:formula1>
          <xm:sqref>C17:D17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AEE05-F109-4FE0-9098-5D55E8DA2374}">
  <sheetPr>
    <tabColor theme="8"/>
  </sheetPr>
  <dimension ref="A1:D39"/>
  <sheetViews>
    <sheetView showGridLines="0" showRuler="0" zoomScaleNormal="100" workbookViewId="0">
      <selection activeCell="B23" sqref="B23"/>
    </sheetView>
  </sheetViews>
  <sheetFormatPr baseColWidth="10" defaultColWidth="11.453125" defaultRowHeight="14.5" x14ac:dyDescent="0.35"/>
  <cols>
    <col min="1" max="1" width="17.453125" customWidth="1"/>
    <col min="2" max="2" width="118.26953125" customWidth="1"/>
    <col min="3" max="3" width="26.26953125" customWidth="1"/>
    <col min="4" max="4" width="118.26953125" customWidth="1"/>
  </cols>
  <sheetData>
    <row r="1" spans="1:4" ht="14.5" customHeight="1" x14ac:dyDescent="0.35">
      <c r="A1" s="5" t="s">
        <v>0</v>
      </c>
      <c r="B1" s="65">
        <f>IF('0_Deckblatt und Anleitung'!C1="","",'0_Deckblatt und Anleitung'!C1)</f>
        <v>46073</v>
      </c>
      <c r="C1" s="105" t="s">
        <v>1</v>
      </c>
      <c r="D1" s="106" t="str">
        <f>IF('0_Deckblatt und Anleitung'!E1="","",'0_Deckblatt und Anleitung'!E1)</f>
        <v>Technopark Zürich</v>
      </c>
    </row>
    <row r="2" spans="1:4" ht="26.15" customHeight="1" x14ac:dyDescent="0.35">
      <c r="A2" s="107" t="s">
        <v>196</v>
      </c>
      <c r="B2" s="72" t="str">
        <f>IF('0_Deckblatt und Anleitung'!C2="","",'0_Deckblatt und Anleitung'!C2)</f>
        <v>Sandra Beispiel</v>
      </c>
      <c r="C2" s="105" t="s">
        <v>3</v>
      </c>
      <c r="D2" s="106" t="str">
        <f>IF('0_Deckblatt und Anleitung'!E2="","",'0_Deckblatt und Anleitung'!E2)</f>
        <v>Experte Eins</v>
      </c>
    </row>
    <row r="3" spans="1:4" ht="26.5" customHeight="1" x14ac:dyDescent="0.35">
      <c r="A3" s="107" t="s">
        <v>197</v>
      </c>
      <c r="B3" s="72" t="str">
        <f>IF('0_Deckblatt und Anleitung'!C3="","",'0_Deckblatt und Anleitung'!C3)</f>
        <v>Test-Firma GmbH</v>
      </c>
      <c r="C3" s="105" t="s">
        <v>5</v>
      </c>
      <c r="D3" s="106" t="str">
        <f>IF('0_Deckblatt und Anleitung'!E3="","",'0_Deckblatt und Anleitung'!E3)</f>
        <v>Expertin Zwei</v>
      </c>
    </row>
    <row r="4" spans="1:4" ht="14.15" customHeight="1" x14ac:dyDescent="0.35">
      <c r="A4" s="108" t="s">
        <v>6</v>
      </c>
      <c r="B4" s="73">
        <f>IF('0_Deckblatt und Anleitung'!C4="","",'0_Deckblatt und Anleitung'!C4)</f>
        <v>1235</v>
      </c>
      <c r="C4" s="105" t="s">
        <v>7</v>
      </c>
      <c r="D4" s="106">
        <f>IF('0_Deckblatt und Anleitung'!E4="","",'0_Deckblatt und Anleitung'!E4)</f>
        <v>2</v>
      </c>
    </row>
    <row r="5" spans="1:4" x14ac:dyDescent="0.35">
      <c r="A5" s="7" t="s">
        <v>8</v>
      </c>
      <c r="B5" s="109" t="str">
        <f>IF('0_Deckblatt und Anleitung'!C5="","",'0_Deckblatt und Anleitung'!C5)</f>
        <v>Vorstellung Produktinnovation</v>
      </c>
      <c r="C5" s="110"/>
      <c r="D5" s="110"/>
    </row>
    <row r="7" spans="1:4" ht="77.900000000000006" customHeight="1" x14ac:dyDescent="0.35">
      <c r="B7" s="290" t="s">
        <v>198</v>
      </c>
      <c r="C7" s="290"/>
      <c r="D7" s="290"/>
    </row>
    <row r="8" spans="1:4" ht="15" thickBot="1" x14ac:dyDescent="0.4"/>
    <row r="9" spans="1:4" s="111" customFormat="1" ht="30.75" customHeight="1" thickBot="1" x14ac:dyDescent="0.4">
      <c r="A9" s="123" t="s">
        <v>199</v>
      </c>
      <c r="B9" s="120" t="s">
        <v>200</v>
      </c>
      <c r="C9" s="120" t="s">
        <v>201</v>
      </c>
      <c r="D9" s="121" t="s">
        <v>202</v>
      </c>
    </row>
    <row r="10" spans="1:4" ht="19" customHeight="1" x14ac:dyDescent="0.45">
      <c r="A10" s="337" t="s">
        <v>319</v>
      </c>
      <c r="B10" s="122" t="s">
        <v>323</v>
      </c>
      <c r="C10" s="279"/>
      <c r="D10" s="340"/>
    </row>
    <row r="11" spans="1:4" ht="18.649999999999999" customHeight="1" x14ac:dyDescent="0.4">
      <c r="A11" s="338"/>
      <c r="B11" s="113" t="s">
        <v>324</v>
      </c>
      <c r="C11" s="269"/>
      <c r="D11" s="341"/>
    </row>
    <row r="12" spans="1:4" ht="63" customHeight="1" x14ac:dyDescent="0.35">
      <c r="A12" s="338"/>
      <c r="B12" s="114" t="s">
        <v>325</v>
      </c>
      <c r="C12" s="269"/>
      <c r="D12" s="341"/>
    </row>
    <row r="13" spans="1:4" ht="16" x14ac:dyDescent="0.4">
      <c r="A13" s="338"/>
      <c r="B13" s="103" t="s">
        <v>326</v>
      </c>
      <c r="C13" s="269"/>
      <c r="D13" s="341"/>
    </row>
    <row r="14" spans="1:4" ht="48" x14ac:dyDescent="0.35">
      <c r="A14" s="338"/>
      <c r="B14" s="173" t="s">
        <v>439</v>
      </c>
      <c r="C14" s="269"/>
      <c r="D14" s="341"/>
    </row>
    <row r="15" spans="1:4" ht="48" x14ac:dyDescent="0.35">
      <c r="A15" s="338"/>
      <c r="B15" s="93" t="s">
        <v>414</v>
      </c>
      <c r="C15" s="269"/>
      <c r="D15" s="341"/>
    </row>
    <row r="16" spans="1:4" ht="16" x14ac:dyDescent="0.4">
      <c r="A16" s="338"/>
      <c r="B16" s="103" t="s">
        <v>415</v>
      </c>
      <c r="C16" s="269"/>
      <c r="D16" s="341"/>
    </row>
    <row r="17" spans="1:4" ht="48" x14ac:dyDescent="0.35">
      <c r="A17" s="338"/>
      <c r="B17" s="173" t="s">
        <v>414</v>
      </c>
      <c r="C17" s="280"/>
      <c r="D17" s="342"/>
    </row>
    <row r="18" spans="1:4" ht="18.5" x14ac:dyDescent="0.45">
      <c r="A18" s="338"/>
      <c r="B18" s="115" t="s">
        <v>327</v>
      </c>
      <c r="C18" s="268"/>
      <c r="D18" s="343"/>
    </row>
    <row r="19" spans="1:4" ht="18.649999999999999" customHeight="1" x14ac:dyDescent="0.4">
      <c r="A19" s="338"/>
      <c r="B19" s="113" t="s">
        <v>328</v>
      </c>
      <c r="C19" s="269"/>
      <c r="D19" s="341"/>
    </row>
    <row r="20" spans="1:4" ht="48" x14ac:dyDescent="0.35">
      <c r="A20" s="338"/>
      <c r="B20" s="114" t="s">
        <v>329</v>
      </c>
      <c r="C20" s="269"/>
      <c r="D20" s="341"/>
    </row>
    <row r="21" spans="1:4" ht="16" x14ac:dyDescent="0.4">
      <c r="A21" s="338"/>
      <c r="B21" s="103" t="s">
        <v>326</v>
      </c>
      <c r="C21" s="269"/>
      <c r="D21" s="341"/>
    </row>
    <row r="22" spans="1:4" ht="48" x14ac:dyDescent="0.35">
      <c r="A22" s="338"/>
      <c r="B22" s="173" t="s">
        <v>439</v>
      </c>
      <c r="C22" s="269"/>
      <c r="D22" s="341"/>
    </row>
    <row r="23" spans="1:4" ht="48" x14ac:dyDescent="0.35">
      <c r="A23" s="338"/>
      <c r="B23" s="93" t="s">
        <v>414</v>
      </c>
      <c r="C23" s="269"/>
      <c r="D23" s="341"/>
    </row>
    <row r="24" spans="1:4" ht="16" x14ac:dyDescent="0.4">
      <c r="A24" s="338"/>
      <c r="B24" s="103" t="s">
        <v>415</v>
      </c>
      <c r="C24" s="269"/>
      <c r="D24" s="341"/>
    </row>
    <row r="25" spans="1:4" ht="64" x14ac:dyDescent="0.35">
      <c r="A25" s="338"/>
      <c r="B25" s="173" t="s">
        <v>438</v>
      </c>
      <c r="C25" s="280"/>
      <c r="D25" s="342"/>
    </row>
    <row r="26" spans="1:4" ht="18" customHeight="1" x14ac:dyDescent="0.45">
      <c r="A26" s="338"/>
      <c r="B26" s="115" t="s">
        <v>330</v>
      </c>
      <c r="C26" s="268"/>
      <c r="D26" s="334"/>
    </row>
    <row r="27" spans="1:4" ht="16" x14ac:dyDescent="0.4">
      <c r="A27" s="338"/>
      <c r="B27" s="113" t="s">
        <v>331</v>
      </c>
      <c r="C27" s="269"/>
      <c r="D27" s="335"/>
    </row>
    <row r="28" spans="1:4" ht="48" x14ac:dyDescent="0.35">
      <c r="A28" s="338"/>
      <c r="B28" s="114" t="s">
        <v>332</v>
      </c>
      <c r="C28" s="269"/>
      <c r="D28" s="335"/>
    </row>
    <row r="29" spans="1:4" ht="16" x14ac:dyDescent="0.4">
      <c r="A29" s="338"/>
      <c r="B29" s="103" t="s">
        <v>326</v>
      </c>
      <c r="C29" s="269"/>
      <c r="D29" s="335"/>
    </row>
    <row r="30" spans="1:4" ht="64" x14ac:dyDescent="0.35">
      <c r="A30" s="338"/>
      <c r="B30" s="173" t="s">
        <v>433</v>
      </c>
      <c r="C30" s="269"/>
      <c r="D30" s="335"/>
    </row>
    <row r="31" spans="1:4" ht="48" x14ac:dyDescent="0.35">
      <c r="A31" s="338"/>
      <c r="B31" s="92" t="s">
        <v>414</v>
      </c>
      <c r="C31" s="269"/>
      <c r="D31" s="335"/>
    </row>
    <row r="32" spans="1:4" ht="16" customHeight="1" x14ac:dyDescent="0.4">
      <c r="A32" s="338"/>
      <c r="B32" s="104" t="s">
        <v>415</v>
      </c>
      <c r="C32" s="269"/>
      <c r="D32" s="335"/>
    </row>
    <row r="33" spans="1:4" ht="47.15" customHeight="1" thickBot="1" x14ac:dyDescent="0.4">
      <c r="A33" s="339"/>
      <c r="B33" s="158" t="s">
        <v>414</v>
      </c>
      <c r="C33" s="284"/>
      <c r="D33" s="336"/>
    </row>
    <row r="34" spans="1:4" x14ac:dyDescent="0.35">
      <c r="B34" s="116" t="s">
        <v>225</v>
      </c>
      <c r="C34" s="117">
        <f>SUM(C10:C30)</f>
        <v>0</v>
      </c>
    </row>
    <row r="35" spans="1:4" ht="15" thickBot="1" x14ac:dyDescent="0.4">
      <c r="B35" s="118" t="s">
        <v>226</v>
      </c>
      <c r="C35" s="119">
        <v>9</v>
      </c>
    </row>
    <row r="36" spans="1:4" ht="15" customHeight="1" x14ac:dyDescent="0.35"/>
    <row r="39" spans="1:4" ht="15" customHeight="1" x14ac:dyDescent="0.35"/>
  </sheetData>
  <sheetProtection sheet="1" objects="1" scenarios="1" formatCells="0" selectLockedCells="1"/>
  <protectedRanges>
    <protectedRange sqref="B1:B5" name="Bereich2_1_1"/>
    <protectedRange sqref="B14:B17 B24:B25 B32:B33" name="Bereich2"/>
    <protectedRange sqref="B22:B23" name="Bereich3"/>
    <protectedRange sqref="B30:B31" name="Bereich4"/>
  </protectedRanges>
  <mergeCells count="8">
    <mergeCell ref="C26:C33"/>
    <mergeCell ref="D26:D33"/>
    <mergeCell ref="A10:A33"/>
    <mergeCell ref="B7:D7"/>
    <mergeCell ref="C10:C17"/>
    <mergeCell ref="D10:D17"/>
    <mergeCell ref="C18:C25"/>
    <mergeCell ref="D18:D25"/>
  </mergeCells>
  <dataValidations count="2">
    <dataValidation type="list" allowBlank="1" showInputMessage="1" showErrorMessage="1" sqref="C10 C18 C26" xr:uid="{EE3BD135-038A-4368-9FC1-D7A4933C9992}">
      <formula1>"0, 1, 2, 3"</formula1>
    </dataValidation>
    <dataValidation allowBlank="1" showErrorMessage="1" prompt="Geben Sie einen kurzen, prägnanten Titel" sqref="B4" xr:uid="{2C9CE57F-23B8-4EEF-9950-A2E51C4E0A8C}"/>
  </dataValidations>
  <printOptions horizontalCentered="1"/>
  <pageMargins left="0.31496062992125984" right="0.31496062992125984" top="0.98425196850393704" bottom="0.39370078740157483" header="0.31496062992125984" footer="0.11811023622047245"/>
  <pageSetup paperSize="9" scale="50" fitToWidth="0" fitToHeight="0" orientation="landscape" r:id="rId1"/>
  <headerFooter>
    <oddHeader>&amp;C&amp;"Arial,Fett"&amp;10Qualifikationsverfahren Kaufleute EFZ Nahrungsmittelindustrie - betrieblicher Teil
&amp;14Bewertungsraster und Miniaufträge/Fragen - Critical Incident</oddHeader>
    <oddFooter>&amp;L&amp;A&amp;C&amp;"-,Fett" Vertraulich - nur für PEX&amp;RSeite &amp;P /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8A4E6-37E3-40FB-A06A-399DE97D70B1}">
  <sheetPr>
    <tabColor rgb="FFEE0000"/>
  </sheetPr>
  <dimension ref="A1:D29"/>
  <sheetViews>
    <sheetView showGridLines="0" showRuler="0" view="pageLayout" zoomScaleNormal="100" workbookViewId="0">
      <selection activeCell="B28" sqref="B28:C28"/>
    </sheetView>
  </sheetViews>
  <sheetFormatPr baseColWidth="10" defaultColWidth="9.1796875" defaultRowHeight="14.5" x14ac:dyDescent="0.35"/>
  <cols>
    <col min="1" max="1" width="27.453125" customWidth="1"/>
    <col min="2" max="2" width="23.1796875" customWidth="1"/>
    <col min="3" max="3" width="23.26953125" customWidth="1"/>
    <col min="4" max="4" width="28.26953125" customWidth="1"/>
  </cols>
  <sheetData>
    <row r="1" spans="1:4" ht="19.75" customHeight="1" x14ac:dyDescent="0.35">
      <c r="A1" s="25" t="s">
        <v>0</v>
      </c>
      <c r="B1" s="51">
        <f>IF('0_Deckblatt und Anleitung'!C1="","",'0_Deckblatt und Anleitung'!C1)</f>
        <v>46073</v>
      </c>
      <c r="C1" s="27" t="s">
        <v>1</v>
      </c>
      <c r="D1" s="52" t="str">
        <f>IF('0_Deckblatt und Anleitung'!E1="","",'0_Deckblatt und Anleitung'!E1)</f>
        <v>Technopark Zürich</v>
      </c>
    </row>
    <row r="2" spans="1:4" ht="19.75" customHeight="1" x14ac:dyDescent="0.35">
      <c r="A2" s="23" t="s">
        <v>2</v>
      </c>
      <c r="B2" s="72" t="str">
        <f>IF('0_Deckblatt und Anleitung'!C2="","",'0_Deckblatt und Anleitung'!C2)</f>
        <v>Sandra Beispiel</v>
      </c>
      <c r="C2" s="90" t="s">
        <v>3</v>
      </c>
      <c r="D2" s="74" t="str">
        <f>IF('0_Deckblatt und Anleitung'!E2="","",'0_Deckblatt und Anleitung'!E2)</f>
        <v>Experte Eins</v>
      </c>
    </row>
    <row r="3" spans="1:4" ht="19.75" customHeight="1" x14ac:dyDescent="0.35">
      <c r="A3" s="23" t="s">
        <v>24</v>
      </c>
      <c r="B3" s="72" t="str">
        <f>IF('0_Deckblatt und Anleitung'!C3="","",'0_Deckblatt und Anleitung'!C3)</f>
        <v>Test-Firma GmbH</v>
      </c>
      <c r="C3" s="5" t="s">
        <v>5</v>
      </c>
      <c r="D3" s="74" t="str">
        <f>IF('0_Deckblatt und Anleitung'!E3="","",'0_Deckblatt und Anleitung'!E3)</f>
        <v>Expertin Zwei</v>
      </c>
    </row>
    <row r="4" spans="1:4" ht="19.75" customHeight="1" x14ac:dyDescent="0.35">
      <c r="A4" s="23" t="s">
        <v>6</v>
      </c>
      <c r="B4" s="73">
        <f>IF('0_Deckblatt und Anleitung'!C4="","",'0_Deckblatt und Anleitung'!C4)</f>
        <v>1235</v>
      </c>
      <c r="C4" s="5" t="s">
        <v>7</v>
      </c>
      <c r="D4" s="74">
        <f>IF('0_Deckblatt und Anleitung'!E4="","",'0_Deckblatt und Anleitung'!E4)</f>
        <v>2</v>
      </c>
    </row>
    <row r="5" spans="1:4" ht="19.75" customHeight="1" thickBot="1" x14ac:dyDescent="0.4">
      <c r="A5" s="22" t="s">
        <v>8</v>
      </c>
      <c r="B5" s="288" t="str">
        <f>IF('0_Deckblatt und Anleitung'!C5="","",'0_Deckblatt und Anleitung'!C5)</f>
        <v>Vorstellung Produktinnovation</v>
      </c>
      <c r="C5" s="288"/>
      <c r="D5" s="289"/>
    </row>
    <row r="6" spans="1:4" x14ac:dyDescent="0.35">
      <c r="A6" s="9"/>
      <c r="B6" s="68"/>
      <c r="C6" s="68"/>
      <c r="D6" s="6"/>
    </row>
    <row r="7" spans="1:4" ht="15" thickBot="1" x14ac:dyDescent="0.4">
      <c r="A7" s="9"/>
      <c r="B7" s="68"/>
      <c r="C7" s="68"/>
      <c r="D7" s="6"/>
    </row>
    <row r="8" spans="1:4" ht="15" thickBot="1" x14ac:dyDescent="0.4">
      <c r="B8" s="75" t="s">
        <v>333</v>
      </c>
      <c r="C8" s="76" t="s">
        <v>334</v>
      </c>
    </row>
    <row r="9" spans="1:4" x14ac:dyDescent="0.35">
      <c r="A9" s="77" t="s">
        <v>335</v>
      </c>
      <c r="B9" s="78"/>
      <c r="C9" s="79"/>
    </row>
    <row r="10" spans="1:4" x14ac:dyDescent="0.35">
      <c r="A10" s="49" t="s">
        <v>336</v>
      </c>
      <c r="B10" s="80">
        <f>'1_Bewertung'!C10 + '1_Bewertung'!C15</f>
        <v>0</v>
      </c>
      <c r="C10" s="81">
        <v>6</v>
      </c>
    </row>
    <row r="11" spans="1:4" x14ac:dyDescent="0.35">
      <c r="A11" s="49" t="s">
        <v>337</v>
      </c>
      <c r="B11" s="82">
        <f>'2_Bewertung und Miniaufträge'!C10 + '2_Bewertung und Miniaufträge'!C18</f>
        <v>0</v>
      </c>
      <c r="C11" s="81">
        <v>6</v>
      </c>
    </row>
    <row r="12" spans="1:4" x14ac:dyDescent="0.35">
      <c r="A12" s="346" t="s">
        <v>338</v>
      </c>
      <c r="B12" s="347"/>
      <c r="C12" s="348"/>
    </row>
    <row r="13" spans="1:4" x14ac:dyDescent="0.35">
      <c r="A13" s="49" t="s">
        <v>337</v>
      </c>
      <c r="B13" s="80">
        <f>'2_Bewertung und Miniaufträge'!C26 + '2_Bewertung und Miniaufträge'!C34 + '2_Bewertung und Miniaufträge'!C42</f>
        <v>0</v>
      </c>
      <c r="C13" s="81">
        <v>9</v>
      </c>
    </row>
    <row r="14" spans="1:4" x14ac:dyDescent="0.35">
      <c r="A14" s="346" t="s">
        <v>339</v>
      </c>
      <c r="B14" s="347"/>
      <c r="C14" s="348"/>
    </row>
    <row r="15" spans="1:4" x14ac:dyDescent="0.35">
      <c r="A15" s="49" t="s">
        <v>336</v>
      </c>
      <c r="B15" s="80">
        <f>'1_Bewertung'!C20 + '1_Bewertung'!C25</f>
        <v>0</v>
      </c>
      <c r="C15" s="81">
        <v>6</v>
      </c>
    </row>
    <row r="16" spans="1:4" x14ac:dyDescent="0.35">
      <c r="A16" s="49" t="s">
        <v>337</v>
      </c>
      <c r="B16" s="80">
        <f>'2_Bewertung und Miniaufträge'!C50 + '2_Bewertung und Miniaufträge'!C58</f>
        <v>0</v>
      </c>
      <c r="C16" s="81">
        <v>6</v>
      </c>
    </row>
    <row r="17" spans="1:3" x14ac:dyDescent="0.35">
      <c r="A17" s="346" t="s">
        <v>340</v>
      </c>
      <c r="B17" s="347"/>
      <c r="C17" s="348"/>
    </row>
    <row r="18" spans="1:3" x14ac:dyDescent="0.35">
      <c r="A18" s="49" t="s">
        <v>341</v>
      </c>
      <c r="B18" s="80">
        <f>'3_Bewertung und Miniaufträge'!C10 +'3_Bewertung und Miniaufträge'!C18+'3_Bewertung und Miniaufträge'!C26</f>
        <v>0</v>
      </c>
      <c r="C18" s="81">
        <v>9</v>
      </c>
    </row>
    <row r="19" spans="1:3" x14ac:dyDescent="0.35">
      <c r="A19" s="346" t="s">
        <v>342</v>
      </c>
      <c r="B19" s="347"/>
      <c r="C19" s="348"/>
    </row>
    <row r="20" spans="1:3" x14ac:dyDescent="0.35">
      <c r="A20" s="49" t="s">
        <v>336</v>
      </c>
      <c r="B20" s="80">
        <f>'1_Bewertung'!C30 + '1_Bewertung'!C35 + '1_Bewertung'!C40</f>
        <v>0</v>
      </c>
      <c r="C20" s="81">
        <v>9</v>
      </c>
    </row>
    <row r="21" spans="1:3" x14ac:dyDescent="0.35">
      <c r="A21" s="83" t="s">
        <v>343</v>
      </c>
      <c r="B21" s="84" t="str">
        <f>IF(COUNTA('1_Bewertung'!C10,'1_Bewertung'!C15,'1_Bewertung'!C20,'1_Bewertung'!C25,'1_Bewertung'!C30,'1_Bewertung'!C35,'1_Bewertung'!C40,'2_Bewertung und Miniaufträge'!C10,'2_Bewertung und Miniaufträge'!C18,'2_Bewertung und Miniaufträge'!C26,'2_Bewertung und Miniaufträge'!C34,'2_Bewertung und Miniaufträge'!C42,'2_Bewertung und Miniaufträge'!C50,'2_Bewertung und Miniaufträge'!C58,'3_Bewertung und Miniaufträge'!C10,'3_Bewertung und Miniaufträge'!C18,'3_Bewertung und Miniaufträge'!C26)&gt;0,B10+B11+B13+B15+B16+B18+B20,"")</f>
        <v/>
      </c>
      <c r="C21" s="81">
        <f>SUM(C10:C20)</f>
        <v>51</v>
      </c>
    </row>
    <row r="22" spans="1:3" x14ac:dyDescent="0.35">
      <c r="A22" s="85" t="s">
        <v>344</v>
      </c>
      <c r="B22" s="153" t="str">
        <f>IF(B21=0,0,(IF(B21="","",'1_Bewertung'!C45+'2_Bewertung und Miniaufträge'!C66+'3_Bewertung und Miniaufträge'!C34)))</f>
        <v/>
      </c>
      <c r="C22" s="81"/>
    </row>
    <row r="23" spans="1:3" x14ac:dyDescent="0.35">
      <c r="A23" s="155" t="s">
        <v>416</v>
      </c>
      <c r="B23" s="156" t="str">
        <f>IF(B21="","",(((B21*5)/C21)+1))</f>
        <v/>
      </c>
      <c r="C23" s="154"/>
    </row>
    <row r="24" spans="1:3" ht="15" thickBot="1" x14ac:dyDescent="0.4">
      <c r="A24" s="86" t="s">
        <v>417</v>
      </c>
      <c r="B24" s="87" t="str">
        <f>IF(B21="","",ROUND((((B21*5)/C21)+1)/5,1)*5)</f>
        <v/>
      </c>
      <c r="C24" s="88"/>
    </row>
    <row r="26" spans="1:3" x14ac:dyDescent="0.35">
      <c r="A26" s="1" t="s">
        <v>345</v>
      </c>
    </row>
    <row r="27" spans="1:3" ht="44.25" customHeight="1" x14ac:dyDescent="0.35">
      <c r="A27" t="s">
        <v>346</v>
      </c>
      <c r="B27" s="344"/>
      <c r="C27" s="344"/>
    </row>
    <row r="28" spans="1:3" ht="44.25" customHeight="1" x14ac:dyDescent="0.35">
      <c r="A28" s="89" t="str">
        <f>IF('0_Deckblatt und Anleitung'!E2="","",'0_Deckblatt und Anleitung'!E2)</f>
        <v>Experte Eins</v>
      </c>
      <c r="B28" s="345"/>
      <c r="C28" s="345"/>
    </row>
    <row r="29" spans="1:3" ht="44.25" customHeight="1" x14ac:dyDescent="0.35">
      <c r="A29" s="89" t="str">
        <f>IF('0_Deckblatt und Anleitung'!E3="","",'0_Deckblatt und Anleitung'!E3)</f>
        <v>Expertin Zwei</v>
      </c>
      <c r="B29" s="345"/>
      <c r="C29" s="345"/>
    </row>
  </sheetData>
  <sheetProtection sheet="1" objects="1" scenarios="1" selectLockedCells="1"/>
  <protectedRanges>
    <protectedRange sqref="B6:B7" name="Bereich2_1"/>
    <protectedRange sqref="B1:B5 D1:D4" name="Bereich2"/>
  </protectedRanges>
  <mergeCells count="8">
    <mergeCell ref="B5:D5"/>
    <mergeCell ref="B27:C27"/>
    <mergeCell ref="B28:C28"/>
    <mergeCell ref="B29:C29"/>
    <mergeCell ref="A12:C12"/>
    <mergeCell ref="A14:C14"/>
    <mergeCell ref="A17:C17"/>
    <mergeCell ref="A19:C19"/>
  </mergeCells>
  <conditionalFormatting sqref="B21">
    <cfRule type="expression" dxfId="1" priority="3">
      <formula>$B$21=""</formula>
    </cfRule>
  </conditionalFormatting>
  <conditionalFormatting sqref="B24">
    <cfRule type="expression" dxfId="0" priority="1">
      <formula>$B$21=0</formula>
    </cfRule>
  </conditionalFormatting>
  <dataValidations count="1">
    <dataValidation allowBlank="1" showErrorMessage="1" prompt="Geben Sie einen kurzen, prägnanten Titel" sqref="D6:D7 A6:B7 B4" xr:uid="{B5A72720-0907-4B5D-93DB-A1DA6861A950}"/>
  </dataValidations>
  <pageMargins left="0.31496062992125984" right="0.31496062992125984" top="0.98425196850393704" bottom="0.78740157480314965" header="0.11811023622047245" footer="0.11811023622047245"/>
  <pageSetup paperSize="9" scale="95" orientation="portrait" r:id="rId1"/>
  <headerFooter>
    <oddHeader>&amp;C&amp;"Arial,Fett"&amp;10Qualifikationsverfahren Kaufleute EFZ Nahrungsmittelindustrie - betrieblicher Teil
&amp;14Notenübersicht</oddHeader>
    <oddFooter>&amp;L&amp;A&amp;C&amp;"-,Fett" Vertraulich - nur für PEX&amp;RSeite &amp;P / &amp;N</oddFooter>
  </headerFooter>
  <extLst>
    <ext xmlns:x14="http://schemas.microsoft.com/office/spreadsheetml/2009/9/main" uri="{78C0D931-6437-407d-A8EE-F0AAD7539E65}">
      <x14:conditionalFormattings>
        <x14:conditionalFormatting xmlns:xm="http://schemas.microsoft.com/office/excel/2006/main">
          <x14:cfRule type="expression" priority="10" id="{C25297F0-1C41-4E71-AACD-0EEDFD8280F3}">
            <xm:f>AND('1_Bewertung'!C10="",'1_Bewertung'!C15="")</xm:f>
            <x14:dxf>
              <font>
                <color theme="9" tint="0.79998168889431442"/>
              </font>
              <fill>
                <patternFill patternType="solid">
                  <bgColor theme="9" tint="0.79998168889431442"/>
                </patternFill>
              </fill>
            </x14:dxf>
          </x14:cfRule>
          <xm:sqref>B10</xm:sqref>
        </x14:conditionalFormatting>
        <x14:conditionalFormatting xmlns:xm="http://schemas.microsoft.com/office/excel/2006/main">
          <x14:cfRule type="expression" priority="9" id="{47C7396D-D9C9-49AD-9EB7-20A170024F78}">
            <xm:f>AND('2_Bewertung und Miniaufträge'!C10="",'2_Bewertung und Miniaufträge'!C18="")</xm:f>
            <x14:dxf>
              <font>
                <color theme="9" tint="0.79998168889431442"/>
              </font>
              <fill>
                <patternFill patternType="solid">
                  <bgColor theme="9" tint="0.79998168889431442"/>
                </patternFill>
              </fill>
            </x14:dxf>
          </x14:cfRule>
          <xm:sqref>B11</xm:sqref>
        </x14:conditionalFormatting>
        <x14:conditionalFormatting xmlns:xm="http://schemas.microsoft.com/office/excel/2006/main">
          <x14:cfRule type="expression" priority="8" id="{52AF93EA-DE68-4C8E-AAB2-782DA1E140E6}">
            <xm:f>AND('2_Bewertung und Miniaufträge'!C26="",'2_Bewertung und Miniaufträge'!C34="",'2_Bewertung und Miniaufträge'!C42="")</xm:f>
            <x14:dxf>
              <font>
                <color theme="9" tint="0.79998168889431442"/>
              </font>
              <fill>
                <patternFill patternType="solid">
                  <bgColor theme="9" tint="0.79998168889431442"/>
                </patternFill>
              </fill>
            </x14:dxf>
          </x14:cfRule>
          <xm:sqref>B13</xm:sqref>
        </x14:conditionalFormatting>
        <x14:conditionalFormatting xmlns:xm="http://schemas.microsoft.com/office/excel/2006/main">
          <x14:cfRule type="expression" priority="7" id="{E981AA71-184E-4C85-BE85-ED77307B5AE0}">
            <xm:f>AND('1_Bewertung'!C20="",'1_Bewertung'!C25="")</xm:f>
            <x14:dxf>
              <font>
                <color theme="9" tint="0.79998168889431442"/>
              </font>
              <fill>
                <patternFill patternType="solid">
                  <bgColor theme="9" tint="0.79998168889431442"/>
                </patternFill>
              </fill>
            </x14:dxf>
          </x14:cfRule>
          <xm:sqref>B15</xm:sqref>
        </x14:conditionalFormatting>
        <x14:conditionalFormatting xmlns:xm="http://schemas.microsoft.com/office/excel/2006/main">
          <x14:cfRule type="expression" priority="6" id="{38C868EB-6B07-4963-BDEA-8CE2DC38CFF6}">
            <xm:f>AND('2_Bewertung und Miniaufträge'!C50="",'2_Bewertung und Miniaufträge'!C58="")</xm:f>
            <x14:dxf>
              <font>
                <color theme="9" tint="0.79998168889431442"/>
              </font>
              <fill>
                <patternFill patternType="solid">
                  <bgColor theme="9" tint="0.79998168889431442"/>
                </patternFill>
              </fill>
            </x14:dxf>
          </x14:cfRule>
          <xm:sqref>B16</xm:sqref>
        </x14:conditionalFormatting>
        <x14:conditionalFormatting xmlns:xm="http://schemas.microsoft.com/office/excel/2006/main">
          <x14:cfRule type="expression" priority="5" id="{D6CF8248-3479-430E-BC78-8B53F3700C5A}">
            <xm:f>AND('3_Bewertung und Miniaufträge'!C10="",'3_Bewertung und Miniaufträge'!C18="",'3_Bewertung und Miniaufträge'!C26="")</xm:f>
            <x14:dxf>
              <font>
                <color theme="9" tint="0.79998168889431442"/>
              </font>
              <fill>
                <patternFill patternType="solid">
                  <bgColor theme="9" tint="0.79998168889431442"/>
                </patternFill>
              </fill>
            </x14:dxf>
          </x14:cfRule>
          <xm:sqref>B18</xm:sqref>
        </x14:conditionalFormatting>
        <x14:conditionalFormatting xmlns:xm="http://schemas.microsoft.com/office/excel/2006/main">
          <x14:cfRule type="expression" priority="4" id="{5F1DCD71-7347-4508-AF00-CE6C50C43B93}">
            <xm:f>AND('1_Bewertung'!C30="",'1_Bewertung'!C35="",'1_Bewertung'!C40="")</xm:f>
            <x14:dxf>
              <font>
                <color theme="9" tint="0.79998168889431442"/>
              </font>
              <fill>
                <patternFill patternType="solid">
                  <bgColor theme="9" tint="0.79998168889431442"/>
                </patternFill>
              </fill>
            </x14:dxf>
          </x14:cfRule>
          <xm:sqref>B20</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202A9-88DB-4680-97C7-A9290CB7FD8B}">
  <sheetPr>
    <tabColor theme="8"/>
  </sheetPr>
  <dimension ref="A1:B64"/>
  <sheetViews>
    <sheetView topLeftCell="A42" workbookViewId="0">
      <selection activeCell="C16" sqref="C16:D16"/>
    </sheetView>
  </sheetViews>
  <sheetFormatPr baseColWidth="10" defaultColWidth="11.453125" defaultRowHeight="14.5" x14ac:dyDescent="0.35"/>
  <cols>
    <col min="1" max="1" width="89.1796875" bestFit="1" customWidth="1"/>
    <col min="2" max="2" width="61.1796875" customWidth="1"/>
  </cols>
  <sheetData>
    <row r="1" spans="1:2" x14ac:dyDescent="0.35">
      <c r="A1" s="1" t="s">
        <v>41</v>
      </c>
      <c r="B1" s="1" t="s">
        <v>42</v>
      </c>
    </row>
    <row r="2" spans="1:2" x14ac:dyDescent="0.35">
      <c r="A2" t="s">
        <v>320</v>
      </c>
      <c r="B2" t="s">
        <v>347</v>
      </c>
    </row>
    <row r="3" spans="1:2" x14ac:dyDescent="0.35">
      <c r="A3" t="s">
        <v>320</v>
      </c>
      <c r="B3" t="s">
        <v>348</v>
      </c>
    </row>
    <row r="4" spans="1:2" x14ac:dyDescent="0.35">
      <c r="A4" t="s">
        <v>320</v>
      </c>
      <c r="B4" t="s">
        <v>349</v>
      </c>
    </row>
    <row r="5" spans="1:2" x14ac:dyDescent="0.35">
      <c r="A5" t="s">
        <v>320</v>
      </c>
      <c r="B5" t="s">
        <v>350</v>
      </c>
    </row>
    <row r="6" spans="1:2" x14ac:dyDescent="0.35">
      <c r="A6" t="s">
        <v>320</v>
      </c>
      <c r="B6" t="s">
        <v>351</v>
      </c>
    </row>
    <row r="7" spans="1:2" x14ac:dyDescent="0.35">
      <c r="A7" t="s">
        <v>320</v>
      </c>
      <c r="B7" t="s">
        <v>352</v>
      </c>
    </row>
    <row r="8" spans="1:2" x14ac:dyDescent="0.35">
      <c r="A8" t="s">
        <v>320</v>
      </c>
      <c r="B8" t="s">
        <v>353</v>
      </c>
    </row>
    <row r="9" spans="1:2" x14ac:dyDescent="0.35">
      <c r="A9" t="s">
        <v>320</v>
      </c>
      <c r="B9" t="s">
        <v>354</v>
      </c>
    </row>
    <row r="10" spans="1:2" x14ac:dyDescent="0.35">
      <c r="A10" t="s">
        <v>320</v>
      </c>
      <c r="B10" t="s">
        <v>355</v>
      </c>
    </row>
    <row r="11" spans="1:2" x14ac:dyDescent="0.35">
      <c r="A11" t="s">
        <v>320</v>
      </c>
      <c r="B11" t="s">
        <v>356</v>
      </c>
    </row>
    <row r="12" spans="1:2" x14ac:dyDescent="0.35">
      <c r="A12" t="s">
        <v>320</v>
      </c>
      <c r="B12" t="s">
        <v>357</v>
      </c>
    </row>
    <row r="13" spans="1:2" x14ac:dyDescent="0.35">
      <c r="A13" t="s">
        <v>320</v>
      </c>
      <c r="B13" t="s">
        <v>358</v>
      </c>
    </row>
    <row r="14" spans="1:2" x14ac:dyDescent="0.35">
      <c r="A14" t="s">
        <v>320</v>
      </c>
      <c r="B14" t="s">
        <v>359</v>
      </c>
    </row>
    <row r="15" spans="1:2" x14ac:dyDescent="0.35">
      <c r="A15" t="s">
        <v>320</v>
      </c>
      <c r="B15" t="s">
        <v>360</v>
      </c>
    </row>
    <row r="16" spans="1:2" x14ac:dyDescent="0.35">
      <c r="A16" t="s">
        <v>320</v>
      </c>
      <c r="B16" t="s">
        <v>361</v>
      </c>
    </row>
    <row r="17" spans="1:2" x14ac:dyDescent="0.35">
      <c r="A17" t="s">
        <v>320</v>
      </c>
      <c r="B17" t="s">
        <v>362</v>
      </c>
    </row>
    <row r="18" spans="1:2" x14ac:dyDescent="0.35">
      <c r="A18" t="s">
        <v>320</v>
      </c>
      <c r="B18" t="s">
        <v>363</v>
      </c>
    </row>
    <row r="19" spans="1:2" x14ac:dyDescent="0.35">
      <c r="A19" t="s">
        <v>320</v>
      </c>
      <c r="B19" t="s">
        <v>364</v>
      </c>
    </row>
    <row r="20" spans="1:2" x14ac:dyDescent="0.35">
      <c r="A20" t="s">
        <v>320</v>
      </c>
      <c r="B20" t="s">
        <v>365</v>
      </c>
    </row>
    <row r="21" spans="1:2" x14ac:dyDescent="0.35">
      <c r="A21" t="s">
        <v>320</v>
      </c>
      <c r="B21" t="s">
        <v>366</v>
      </c>
    </row>
    <row r="22" spans="1:2" x14ac:dyDescent="0.35">
      <c r="A22" t="s">
        <v>320</v>
      </c>
      <c r="B22" t="s">
        <v>367</v>
      </c>
    </row>
    <row r="23" spans="1:2" x14ac:dyDescent="0.35">
      <c r="A23" t="s">
        <v>320</v>
      </c>
      <c r="B23" t="s">
        <v>368</v>
      </c>
    </row>
    <row r="24" spans="1:2" x14ac:dyDescent="0.35">
      <c r="A24" t="s">
        <v>320</v>
      </c>
      <c r="B24" t="s">
        <v>369</v>
      </c>
    </row>
    <row r="25" spans="1:2" x14ac:dyDescent="0.35">
      <c r="A25" t="s">
        <v>320</v>
      </c>
      <c r="B25" t="s">
        <v>370</v>
      </c>
    </row>
    <row r="26" spans="1:2" x14ac:dyDescent="0.35">
      <c r="A26" t="s">
        <v>320</v>
      </c>
      <c r="B26" t="s">
        <v>371</v>
      </c>
    </row>
    <row r="27" spans="1:2" x14ac:dyDescent="0.35">
      <c r="A27" t="s">
        <v>320</v>
      </c>
      <c r="B27" t="s">
        <v>372</v>
      </c>
    </row>
    <row r="28" spans="1:2" x14ac:dyDescent="0.35">
      <c r="A28" t="s">
        <v>320</v>
      </c>
      <c r="B28" t="s">
        <v>373</v>
      </c>
    </row>
    <row r="29" spans="1:2" x14ac:dyDescent="0.35">
      <c r="A29" t="s">
        <v>320</v>
      </c>
      <c r="B29" t="s">
        <v>374</v>
      </c>
    </row>
    <row r="30" spans="1:2" x14ac:dyDescent="0.35">
      <c r="A30" t="s">
        <v>320</v>
      </c>
      <c r="B30" t="s">
        <v>375</v>
      </c>
    </row>
    <row r="31" spans="1:2" x14ac:dyDescent="0.35">
      <c r="A31" t="s">
        <v>321</v>
      </c>
      <c r="B31" t="s">
        <v>376</v>
      </c>
    </row>
    <row r="32" spans="1:2" x14ac:dyDescent="0.35">
      <c r="A32" t="s">
        <v>321</v>
      </c>
      <c r="B32" t="s">
        <v>377</v>
      </c>
    </row>
    <row r="33" spans="1:2" x14ac:dyDescent="0.35">
      <c r="A33" t="s">
        <v>321</v>
      </c>
      <c r="B33" t="s">
        <v>378</v>
      </c>
    </row>
    <row r="34" spans="1:2" x14ac:dyDescent="0.35">
      <c r="A34" t="s">
        <v>321</v>
      </c>
      <c r="B34" t="s">
        <v>379</v>
      </c>
    </row>
    <row r="35" spans="1:2" x14ac:dyDescent="0.35">
      <c r="A35" t="s">
        <v>321</v>
      </c>
      <c r="B35" t="s">
        <v>380</v>
      </c>
    </row>
    <row r="36" spans="1:2" x14ac:dyDescent="0.35">
      <c r="A36" t="s">
        <v>321</v>
      </c>
      <c r="B36" t="s">
        <v>381</v>
      </c>
    </row>
    <row r="37" spans="1:2" x14ac:dyDescent="0.35">
      <c r="A37" t="s">
        <v>321</v>
      </c>
      <c r="B37" t="s">
        <v>382</v>
      </c>
    </row>
    <row r="38" spans="1:2" x14ac:dyDescent="0.35">
      <c r="A38" t="s">
        <v>321</v>
      </c>
      <c r="B38" t="s">
        <v>383</v>
      </c>
    </row>
    <row r="39" spans="1:2" x14ac:dyDescent="0.35">
      <c r="A39" t="s">
        <v>321</v>
      </c>
      <c r="B39" t="s">
        <v>384</v>
      </c>
    </row>
    <row r="40" spans="1:2" x14ac:dyDescent="0.35">
      <c r="A40" t="s">
        <v>321</v>
      </c>
      <c r="B40" t="s">
        <v>385</v>
      </c>
    </row>
    <row r="41" spans="1:2" x14ac:dyDescent="0.35">
      <c r="A41" t="s">
        <v>321</v>
      </c>
      <c r="B41" t="s">
        <v>386</v>
      </c>
    </row>
    <row r="42" spans="1:2" x14ac:dyDescent="0.35">
      <c r="A42" t="s">
        <v>321</v>
      </c>
      <c r="B42" t="s">
        <v>387</v>
      </c>
    </row>
    <row r="43" spans="1:2" x14ac:dyDescent="0.35">
      <c r="A43" t="s">
        <v>321</v>
      </c>
      <c r="B43" t="s">
        <v>388</v>
      </c>
    </row>
    <row r="44" spans="1:2" x14ac:dyDescent="0.35">
      <c r="A44" t="s">
        <v>321</v>
      </c>
      <c r="B44" t="s">
        <v>389</v>
      </c>
    </row>
    <row r="45" spans="1:2" x14ac:dyDescent="0.35">
      <c r="A45" t="s">
        <v>321</v>
      </c>
      <c r="B45" t="s">
        <v>390</v>
      </c>
    </row>
    <row r="46" spans="1:2" x14ac:dyDescent="0.35">
      <c r="A46" t="s">
        <v>321</v>
      </c>
      <c r="B46" t="s">
        <v>391</v>
      </c>
    </row>
    <row r="47" spans="1:2" x14ac:dyDescent="0.35">
      <c r="A47" t="s">
        <v>321</v>
      </c>
      <c r="B47" t="s">
        <v>392</v>
      </c>
    </row>
    <row r="48" spans="1:2" x14ac:dyDescent="0.35">
      <c r="A48" t="s">
        <v>321</v>
      </c>
      <c r="B48" t="s">
        <v>393</v>
      </c>
    </row>
    <row r="49" spans="1:2" x14ac:dyDescent="0.35">
      <c r="A49" t="s">
        <v>321</v>
      </c>
      <c r="B49" t="s">
        <v>394</v>
      </c>
    </row>
    <row r="50" spans="1:2" x14ac:dyDescent="0.35">
      <c r="A50" t="s">
        <v>322</v>
      </c>
      <c r="B50" t="s">
        <v>395</v>
      </c>
    </row>
    <row r="51" spans="1:2" x14ac:dyDescent="0.35">
      <c r="A51" t="s">
        <v>322</v>
      </c>
      <c r="B51" t="s">
        <v>396</v>
      </c>
    </row>
    <row r="52" spans="1:2" x14ac:dyDescent="0.35">
      <c r="A52" t="s">
        <v>322</v>
      </c>
      <c r="B52" t="s">
        <v>397</v>
      </c>
    </row>
    <row r="53" spans="1:2" x14ac:dyDescent="0.35">
      <c r="A53" t="s">
        <v>322</v>
      </c>
      <c r="B53" t="s">
        <v>398</v>
      </c>
    </row>
    <row r="54" spans="1:2" x14ac:dyDescent="0.35">
      <c r="A54" t="s">
        <v>322</v>
      </c>
      <c r="B54" t="s">
        <v>399</v>
      </c>
    </row>
    <row r="55" spans="1:2" x14ac:dyDescent="0.35">
      <c r="A55" t="s">
        <v>322</v>
      </c>
      <c r="B55" t="s">
        <v>400</v>
      </c>
    </row>
    <row r="56" spans="1:2" x14ac:dyDescent="0.35">
      <c r="A56" t="s">
        <v>322</v>
      </c>
      <c r="B56" t="s">
        <v>401</v>
      </c>
    </row>
    <row r="57" spans="1:2" x14ac:dyDescent="0.35">
      <c r="A57" t="s">
        <v>322</v>
      </c>
      <c r="B57" t="s">
        <v>402</v>
      </c>
    </row>
    <row r="58" spans="1:2" x14ac:dyDescent="0.35">
      <c r="A58" t="s">
        <v>322</v>
      </c>
      <c r="B58" t="s">
        <v>403</v>
      </c>
    </row>
    <row r="59" spans="1:2" x14ac:dyDescent="0.35">
      <c r="A59" t="s">
        <v>322</v>
      </c>
      <c r="B59" t="s">
        <v>404</v>
      </c>
    </row>
    <row r="60" spans="1:2" x14ac:dyDescent="0.35">
      <c r="A60" t="s">
        <v>322</v>
      </c>
      <c r="B60" t="s">
        <v>405</v>
      </c>
    </row>
    <row r="61" spans="1:2" x14ac:dyDescent="0.35">
      <c r="A61" t="s">
        <v>406</v>
      </c>
      <c r="B61" t="s">
        <v>407</v>
      </c>
    </row>
    <row r="62" spans="1:2" x14ac:dyDescent="0.35">
      <c r="A62" t="s">
        <v>406</v>
      </c>
      <c r="B62" t="s">
        <v>408</v>
      </c>
    </row>
    <row r="63" spans="1:2" x14ac:dyDescent="0.35">
      <c r="A63" t="s">
        <v>406</v>
      </c>
      <c r="B63" t="s">
        <v>409</v>
      </c>
    </row>
    <row r="64" spans="1:2" x14ac:dyDescent="0.35">
      <c r="A64" t="s">
        <v>406</v>
      </c>
      <c r="B64" t="s">
        <v>410</v>
      </c>
    </row>
  </sheetData>
  <pageMargins left="0.7" right="0.7" top="0.78740157499999996" bottom="0.78740157499999996"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60176-2151-477F-96CB-B860A1FC0CA1}">
  <sheetPr>
    <tabColor theme="8"/>
  </sheetPr>
  <dimension ref="A1:H6"/>
  <sheetViews>
    <sheetView topLeftCell="A13" workbookViewId="0">
      <selection activeCell="C16" sqref="C16:D16"/>
    </sheetView>
  </sheetViews>
  <sheetFormatPr baseColWidth="10" defaultColWidth="11.453125" defaultRowHeight="14.5" x14ac:dyDescent="0.35"/>
  <cols>
    <col min="1" max="1" width="82.81640625" bestFit="1" customWidth="1"/>
  </cols>
  <sheetData>
    <row r="1" spans="1:8" x14ac:dyDescent="0.35">
      <c r="A1" s="265" t="s">
        <v>411</v>
      </c>
      <c r="B1" s="265"/>
      <c r="C1" s="265"/>
      <c r="D1" s="265"/>
      <c r="E1" s="265"/>
      <c r="F1" s="265"/>
      <c r="G1" s="265"/>
      <c r="H1" s="265"/>
    </row>
    <row r="2" spans="1:8" x14ac:dyDescent="0.35">
      <c r="A2" t="s">
        <v>41</v>
      </c>
      <c r="B2" t="s">
        <v>195</v>
      </c>
      <c r="D2" t="s">
        <v>41</v>
      </c>
      <c r="E2" t="s">
        <v>195</v>
      </c>
      <c r="G2" t="s">
        <v>41</v>
      </c>
      <c r="H2" t="s">
        <v>195</v>
      </c>
    </row>
    <row r="3" spans="1:8" x14ac:dyDescent="0.35">
      <c r="A3" t="str" cm="1">
        <f t="array" ref="A3:A6">_xlfn.UNIQUE(Handlungssimulation4[Handlungskompetenzen Handlungssimulation],FALSE)</f>
        <v>d1Anliegen von Kunden oder Lieferanten entgegennehmen</v>
      </c>
      <c r="B3" t="e" cm="1" vm="1">
        <f t="array" ref="B3">_xlfn.UNIQUE(_xlfn._xlws.FILTER(Handlungssimulation4[Leistungsziele Handlungssimulation],Handlungssimulation4[Handlungskompetenzen Handlungssimulation]='3_PEX'!A10),FALSE)</f>
        <v>#VALUE!</v>
      </c>
      <c r="D3" t="str" cm="1">
        <f t="array" ref="D3:D6">_xlfn.UNIQUE(Handlungssimulation4[Handlungskompetenzen Handlungssimulation],FALSE)</f>
        <v>d1Anliegen von Kunden oder Lieferanten entgegennehmen</v>
      </c>
      <c r="E3" t="e" cm="1" vm="1">
        <f t="array" ref="E3">_xlfn.UNIQUE(_xlfn._xlws.FILTER(Handlungssimulation4[Leistungsziele Handlungssimulation],Handlungssimulation4[Handlungskompetenzen Handlungssimulation]='3_PEX'!A13),FALSE)</f>
        <v>#VALUE!</v>
      </c>
      <c r="G3" t="str" cm="1">
        <f t="array" ref="G3:G6">_xlfn.UNIQUE(Handlungssimulation4[Handlungskompetenzen Handlungssimulation],FALSE)</f>
        <v>d1Anliegen von Kunden oder Lieferanten entgegennehmen</v>
      </c>
      <c r="H3" t="e" cm="1" vm="1">
        <f t="array" ref="H3">_xlfn.UNIQUE(_xlfn._xlws.FILTER(Handlungssimulation4[Leistungsziele Handlungssimulation],Handlungssimulation4[Handlungskompetenzen Handlungssimulation]='3_PEX'!A16),FALSE)</f>
        <v>#VALUE!</v>
      </c>
    </row>
    <row r="4" spans="1:8" x14ac:dyDescent="0.35">
      <c r="A4" t="str">
        <v>d2Informations- und Beratungsgespräche mit Kunden oder Lieferanten führen</v>
      </c>
      <c r="D4" t="str">
        <v>d2Informations- und Beratungsgespräche mit Kunden oder Lieferanten führen</v>
      </c>
      <c r="G4" t="str">
        <v>d2Informations- und Beratungsgespräche mit Kunden oder Lieferanten führen</v>
      </c>
    </row>
    <row r="5" spans="1:8" x14ac:dyDescent="0.35">
      <c r="A5" t="str">
        <v>d3Verkaufs- und Verhandlungsgespräche mit Kunden oder Lieferanten führen</v>
      </c>
      <c r="D5" t="str">
        <v>d3Verkaufs- und Verhandlungsgespräche mit Kunden oder Lieferanten führen</v>
      </c>
      <c r="G5" t="str">
        <v>d3Verkaufs- und Verhandlungsgespräche mit Kunden oder Lieferanten führen</v>
      </c>
    </row>
    <row r="6" spans="1:8" x14ac:dyDescent="0.35">
      <c r="A6" t="str">
        <v>d4Beziehungen mit Kunden oder Lieferanten pflegen</v>
      </c>
      <c r="D6" t="str">
        <v>d4Beziehungen mit Kunden oder Lieferanten pflegen</v>
      </c>
      <c r="G6" t="str">
        <v>d4Beziehungen mit Kunden oder Lieferanten pflegen</v>
      </c>
    </row>
  </sheetData>
  <mergeCells count="1">
    <mergeCell ref="A1:H1"/>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66572-CF24-4BC4-B693-FEDB6D7C1F9B}">
  <sheetPr>
    <tabColor rgb="FFFFC000"/>
  </sheetPr>
  <dimension ref="A1:D17"/>
  <sheetViews>
    <sheetView showGridLines="0" showRuler="0" view="pageLayout" zoomScaleNormal="100" zoomScaleSheetLayoutView="120" workbookViewId="0">
      <selection activeCell="A14" sqref="A14:D14"/>
    </sheetView>
  </sheetViews>
  <sheetFormatPr baseColWidth="10" defaultColWidth="10.81640625" defaultRowHeight="14.5" x14ac:dyDescent="0.35"/>
  <cols>
    <col min="1" max="1" width="27.453125" customWidth="1"/>
    <col min="2" max="2" width="23.453125" customWidth="1"/>
    <col min="3" max="3" width="18.26953125" customWidth="1"/>
    <col min="4" max="4" width="29.81640625" customWidth="1"/>
  </cols>
  <sheetData>
    <row r="1" spans="1:4" ht="21" customHeight="1" x14ac:dyDescent="0.35">
      <c r="A1" s="25" t="s">
        <v>0</v>
      </c>
      <c r="B1" s="57">
        <f>IF('0_Deckblatt und Anleitung'!C1="","",'0_Deckblatt und Anleitung'!C1)</f>
        <v>46073</v>
      </c>
      <c r="C1" s="27" t="s">
        <v>1</v>
      </c>
      <c r="D1" s="52" t="str">
        <f>IF('0_Deckblatt und Anleitung'!E1="","",'0_Deckblatt und Anleitung'!E1)</f>
        <v>Technopark Zürich</v>
      </c>
    </row>
    <row r="2" spans="1:4" ht="21" customHeight="1" x14ac:dyDescent="0.35">
      <c r="A2" s="58" t="s">
        <v>2</v>
      </c>
      <c r="B2" s="59" t="str">
        <f>IF('0_Deckblatt und Anleitung'!C2="","",'0_Deckblatt und Anleitung'!C2)</f>
        <v>Sandra Beispiel</v>
      </c>
      <c r="C2" s="90" t="s">
        <v>3</v>
      </c>
      <c r="D2" s="53" t="str">
        <f>IF('0_Deckblatt und Anleitung'!E2="","",'0_Deckblatt und Anleitung'!E2)</f>
        <v>Experte Eins</v>
      </c>
    </row>
    <row r="3" spans="1:4" ht="21" customHeight="1" x14ac:dyDescent="0.35">
      <c r="A3" s="58" t="s">
        <v>24</v>
      </c>
      <c r="B3" s="59" t="str">
        <f>IF('0_Deckblatt und Anleitung'!C3="","",'0_Deckblatt und Anleitung'!C3)</f>
        <v>Test-Firma GmbH</v>
      </c>
      <c r="C3" s="60" t="s">
        <v>5</v>
      </c>
      <c r="D3" s="53" t="str">
        <f>IF('0_Deckblatt und Anleitung'!E3="","",'0_Deckblatt und Anleitung'!E3)</f>
        <v>Expertin Zwei</v>
      </c>
    </row>
    <row r="4" spans="1:4" ht="21" customHeight="1" x14ac:dyDescent="0.35">
      <c r="A4" s="61" t="s">
        <v>6</v>
      </c>
      <c r="B4" s="59">
        <f>IF('0_Deckblatt und Anleitung'!C4="","",'0_Deckblatt und Anleitung'!C4)</f>
        <v>1235</v>
      </c>
      <c r="C4" s="60" t="s">
        <v>7</v>
      </c>
      <c r="D4" s="53">
        <f>IF('0_Deckblatt und Anleitung'!E4="","",'0_Deckblatt und Anleitung'!E4)</f>
        <v>2</v>
      </c>
    </row>
    <row r="5" spans="1:4" ht="21" customHeight="1" thickBot="1" x14ac:dyDescent="0.4">
      <c r="A5" s="22" t="s">
        <v>8</v>
      </c>
      <c r="B5" s="216" t="str">
        <f>IF('0_Deckblatt und Anleitung'!C5="","",'0_Deckblatt und Anleitung'!C5)</f>
        <v>Vorstellung Produktinnovation</v>
      </c>
      <c r="C5" s="217"/>
      <c r="D5" s="218"/>
    </row>
    <row r="6" spans="1:4" ht="29.5" customHeight="1" thickBot="1" x14ac:dyDescent="0.4">
      <c r="A6" s="62"/>
      <c r="B6" s="62"/>
      <c r="C6" s="62"/>
      <c r="D6" s="62"/>
    </row>
    <row r="7" spans="1:4" ht="19.5" customHeight="1" x14ac:dyDescent="0.35">
      <c r="A7" s="219" t="s">
        <v>25</v>
      </c>
      <c r="B7" s="220"/>
      <c r="C7" s="220"/>
      <c r="D7" s="221"/>
    </row>
    <row r="8" spans="1:4" ht="61.5" customHeight="1" thickBot="1" x14ac:dyDescent="0.4">
      <c r="A8" s="222" t="s">
        <v>26</v>
      </c>
      <c r="B8" s="223"/>
      <c r="C8" s="223"/>
      <c r="D8" s="224"/>
    </row>
    <row r="9" spans="1:4" ht="15" customHeight="1" thickBot="1" x14ac:dyDescent="0.4">
      <c r="A9" s="3"/>
      <c r="B9" s="3"/>
      <c r="C9" s="3"/>
      <c r="D9" s="3"/>
    </row>
    <row r="10" spans="1:4" ht="19.5" customHeight="1" x14ac:dyDescent="0.35">
      <c r="A10" s="225" t="s">
        <v>27</v>
      </c>
      <c r="B10" s="226"/>
      <c r="C10" s="226"/>
      <c r="D10" s="227"/>
    </row>
    <row r="11" spans="1:4" ht="209.15" customHeight="1" thickBot="1" x14ac:dyDescent="0.4">
      <c r="A11" s="228" t="s">
        <v>420</v>
      </c>
      <c r="B11" s="229"/>
      <c r="C11" s="229"/>
      <c r="D11" s="230"/>
    </row>
    <row r="12" spans="1:4" ht="15" customHeight="1" thickBot="1" x14ac:dyDescent="0.4">
      <c r="A12" s="3"/>
      <c r="B12" s="3"/>
      <c r="C12" s="3"/>
      <c r="D12" s="3"/>
    </row>
    <row r="13" spans="1:4" ht="19.5" customHeight="1" x14ac:dyDescent="0.35">
      <c r="A13" s="231" t="s">
        <v>28</v>
      </c>
      <c r="B13" s="232"/>
      <c r="C13" s="232"/>
      <c r="D13" s="233"/>
    </row>
    <row r="14" spans="1:4" ht="149.15" customHeight="1" thickBot="1" x14ac:dyDescent="0.4">
      <c r="A14" s="207" t="s">
        <v>421</v>
      </c>
      <c r="B14" s="208"/>
      <c r="C14" s="208"/>
      <c r="D14" s="209"/>
    </row>
    <row r="15" spans="1:4" ht="15" customHeight="1" thickBot="1" x14ac:dyDescent="0.4">
      <c r="A15" s="63"/>
      <c r="B15" s="64"/>
      <c r="C15" s="64"/>
      <c r="D15" s="64"/>
    </row>
    <row r="16" spans="1:4" ht="19.5" customHeight="1" x14ac:dyDescent="0.35">
      <c r="A16" s="210" t="s">
        <v>29</v>
      </c>
      <c r="B16" s="211"/>
      <c r="C16" s="211"/>
      <c r="D16" s="212"/>
    </row>
    <row r="17" spans="1:4" ht="31.5" customHeight="1" thickBot="1" x14ac:dyDescent="0.4">
      <c r="A17" s="213" t="s">
        <v>422</v>
      </c>
      <c r="B17" s="214"/>
      <c r="C17" s="214"/>
      <c r="D17" s="215"/>
    </row>
  </sheetData>
  <sheetProtection sheet="1" objects="1" scenarios="1" formatCells="0" selectLockedCells="1"/>
  <protectedRanges>
    <protectedRange sqref="D1:D4 B1:B5" name="Bereich2_1_1"/>
  </protectedRanges>
  <mergeCells count="9">
    <mergeCell ref="A14:D14"/>
    <mergeCell ref="A16:D16"/>
    <mergeCell ref="A17:D17"/>
    <mergeCell ref="B5:D5"/>
    <mergeCell ref="A7:D7"/>
    <mergeCell ref="A8:D8"/>
    <mergeCell ref="A10:D10"/>
    <mergeCell ref="A11:D11"/>
    <mergeCell ref="A13:D13"/>
  </mergeCells>
  <dataValidations count="1">
    <dataValidation allowBlank="1" showErrorMessage="1" sqref="A1:B17 C6:D17 C1:D4" xr:uid="{919BFA40-00EE-426F-BAC8-0F5AB097B8ED}"/>
  </dataValidations>
  <printOptions horizontalCentered="1"/>
  <pageMargins left="0.31496062992125984" right="0.31496062992125984" top="0.98425196850393704" bottom="0.78740157480314965" header="0.11811023622047245" footer="0.11811023622047245"/>
  <pageSetup paperSize="9" scale="95" orientation="portrait" r:id="rId1"/>
  <headerFooter>
    <oddHeader>&amp;C&amp;"Arial,Fett"&amp;10Qualifikationsverfahren Kaufleute EFZ Nahrungsmittelindustrie - betrieblicher Teil
&amp;14Aufgabenstellung Vorbereitung - kand. Person</oddHeader>
    <oddFooter>&amp;L&amp;A&amp;Ckand. Person&amp;RSeite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B6851-0309-4992-8B68-8C4AB7FBF675}">
  <sheetPr>
    <tabColor rgb="FFFFC000"/>
  </sheetPr>
  <dimension ref="A1:D14"/>
  <sheetViews>
    <sheetView showGridLines="0" showRuler="0" view="pageLayout" zoomScaleNormal="100" zoomScaleSheetLayoutView="120" workbookViewId="0">
      <selection activeCell="A14" sqref="A14:D14"/>
    </sheetView>
  </sheetViews>
  <sheetFormatPr baseColWidth="10" defaultColWidth="10.81640625" defaultRowHeight="14.5" x14ac:dyDescent="0.35"/>
  <cols>
    <col min="1" max="1" width="27.453125" customWidth="1"/>
    <col min="2" max="2" width="23.453125" customWidth="1"/>
    <col min="3" max="3" width="18.26953125" customWidth="1"/>
    <col min="4" max="4" width="29.81640625" customWidth="1"/>
  </cols>
  <sheetData>
    <row r="1" spans="1:4" ht="21" customHeight="1" x14ac:dyDescent="0.35">
      <c r="A1" s="25" t="s">
        <v>0</v>
      </c>
      <c r="B1" s="51">
        <f>IF('0_Deckblatt und Anleitung'!C1="","",'0_Deckblatt und Anleitung'!C1)</f>
        <v>46073</v>
      </c>
      <c r="C1" s="27" t="s">
        <v>1</v>
      </c>
      <c r="D1" s="52" t="str">
        <f>IF('0_Deckblatt und Anleitung'!E1="","",'0_Deckblatt und Anleitung'!E1)</f>
        <v>Technopark Zürich</v>
      </c>
    </row>
    <row r="2" spans="1:4" ht="21" customHeight="1" x14ac:dyDescent="0.35">
      <c r="A2" s="24" t="s">
        <v>2</v>
      </c>
      <c r="B2" s="65" t="str">
        <f>IF('0_Deckblatt und Anleitung'!C2="","",'0_Deckblatt und Anleitung'!C2)</f>
        <v>Sandra Beispiel</v>
      </c>
      <c r="C2" s="90" t="s">
        <v>3</v>
      </c>
      <c r="D2" s="53" t="str">
        <f>IF('0_Deckblatt und Anleitung'!E2="","",'0_Deckblatt und Anleitung'!E2)</f>
        <v>Experte Eins</v>
      </c>
    </row>
    <row r="3" spans="1:4" ht="21" customHeight="1" x14ac:dyDescent="0.35">
      <c r="A3" s="24" t="s">
        <v>24</v>
      </c>
      <c r="B3" s="65" t="str">
        <f>IF('0_Deckblatt und Anleitung'!C3="","",'0_Deckblatt und Anleitung'!C3)</f>
        <v>Test-Firma GmbH</v>
      </c>
      <c r="C3" s="5" t="s">
        <v>5</v>
      </c>
      <c r="D3" s="53" t="str">
        <f>IF('0_Deckblatt und Anleitung'!E3="","",'0_Deckblatt und Anleitung'!E3)</f>
        <v>Expertin Zwei</v>
      </c>
    </row>
    <row r="4" spans="1:4" ht="21" customHeight="1" x14ac:dyDescent="0.35">
      <c r="A4" s="23" t="s">
        <v>6</v>
      </c>
      <c r="B4" s="12">
        <f>IF('0_Deckblatt und Anleitung'!C4="","",'0_Deckblatt und Anleitung'!C4)</f>
        <v>1235</v>
      </c>
      <c r="C4" s="5" t="s">
        <v>7</v>
      </c>
      <c r="D4" s="53">
        <f>IF('0_Deckblatt und Anleitung'!E4="","",'0_Deckblatt und Anleitung'!E4)</f>
        <v>2</v>
      </c>
    </row>
    <row r="5" spans="1:4" ht="21" customHeight="1" thickBot="1" x14ac:dyDescent="0.4">
      <c r="A5" s="22" t="s">
        <v>8</v>
      </c>
      <c r="B5" s="237" t="str">
        <f>IF('0_Deckblatt und Anleitung'!C5="","",'0_Deckblatt und Anleitung'!C5)</f>
        <v>Vorstellung Produktinnovation</v>
      </c>
      <c r="C5" s="237"/>
      <c r="D5" s="238"/>
    </row>
    <row r="6" spans="1:4" ht="29.5" customHeight="1" thickBot="1" x14ac:dyDescent="0.4">
      <c r="A6" s="66"/>
      <c r="B6" s="67"/>
      <c r="C6" s="68"/>
      <c r="D6" s="6"/>
    </row>
    <row r="7" spans="1:4" ht="19.5" customHeight="1" x14ac:dyDescent="0.35">
      <c r="A7" s="219" t="s">
        <v>30</v>
      </c>
      <c r="B7" s="220"/>
      <c r="C7" s="220"/>
      <c r="D7" s="221"/>
    </row>
    <row r="8" spans="1:4" ht="20.5" customHeight="1" thickBot="1" x14ac:dyDescent="0.4">
      <c r="A8" s="222" t="s">
        <v>31</v>
      </c>
      <c r="B8" s="223"/>
      <c r="C8" s="223"/>
      <c r="D8" s="224"/>
    </row>
    <row r="9" spans="1:4" ht="15" customHeight="1" thickBot="1" x14ac:dyDescent="0.4">
      <c r="A9" s="3"/>
      <c r="B9" s="3"/>
      <c r="C9" s="3"/>
      <c r="D9" s="3"/>
    </row>
    <row r="10" spans="1:4" ht="19.5" customHeight="1" x14ac:dyDescent="0.35">
      <c r="A10" s="231" t="s">
        <v>32</v>
      </c>
      <c r="B10" s="239"/>
      <c r="C10" s="239"/>
      <c r="D10" s="240"/>
    </row>
    <row r="11" spans="1:4" ht="402" customHeight="1" thickBot="1" x14ac:dyDescent="0.4">
      <c r="A11" s="241" t="s">
        <v>423</v>
      </c>
      <c r="B11" s="242"/>
      <c r="C11" s="242"/>
      <c r="D11" s="243"/>
    </row>
    <row r="12" spans="1:4" ht="15" customHeight="1" thickBot="1" x14ac:dyDescent="0.4">
      <c r="A12" s="63"/>
      <c r="B12" s="64"/>
      <c r="C12" s="64"/>
      <c r="D12" s="64"/>
    </row>
    <row r="13" spans="1:4" ht="19.5" customHeight="1" x14ac:dyDescent="0.35">
      <c r="A13" s="210" t="s">
        <v>33</v>
      </c>
      <c r="B13" s="211"/>
      <c r="C13" s="211"/>
      <c r="D13" s="212"/>
    </row>
    <row r="14" spans="1:4" ht="31.5" customHeight="1" thickBot="1" x14ac:dyDescent="0.4">
      <c r="A14" s="234" t="s">
        <v>422</v>
      </c>
      <c r="B14" s="235"/>
      <c r="C14" s="235"/>
      <c r="D14" s="236"/>
    </row>
  </sheetData>
  <sheetProtection sheet="1" objects="1" scenarios="1" formatCells="0" selectLockedCells="1"/>
  <protectedRanges>
    <protectedRange sqref="B1:B6 D1:D4" name="Bereich2_1_1"/>
  </protectedRanges>
  <mergeCells count="7">
    <mergeCell ref="A14:D14"/>
    <mergeCell ref="B5:D5"/>
    <mergeCell ref="A7:D7"/>
    <mergeCell ref="A8:D8"/>
    <mergeCell ref="A10:D10"/>
    <mergeCell ref="A11:D11"/>
    <mergeCell ref="A13:D13"/>
  </mergeCells>
  <dataValidations count="1">
    <dataValidation allowBlank="1" showErrorMessage="1" sqref="A10:XFD1048576 A7:D9 A1:XFD6" xr:uid="{41D41E50-08B2-4E33-81DF-FE79B19DBE53}"/>
  </dataValidations>
  <printOptions horizontalCentered="1"/>
  <pageMargins left="0.31496062992125984" right="0.31496062992125984" top="0.98425196850393704" bottom="0.78740157480314965" header="0.11811023622047245" footer="0.11811023622047245"/>
  <pageSetup paperSize="9" scale="95" orientation="portrait" r:id="rId1"/>
  <headerFooter>
    <oddHeader xml:space="preserve">&amp;C&amp;"Arial,Fett"&amp;10Qualifikationsverfahren Kaufleute EFZ Nahrungsmittelindustrie - betrieblicher Teil
&amp;14Aufgabenstellung Handlungssimulation - kand. Person
</oddHeader>
    <oddFooter>&amp;L&amp;A&amp;Ckand. Person&amp;RSeite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11799-75CB-4F91-9718-BCCBD2CFD595}">
  <sheetPr>
    <tabColor rgb="FFFFC000"/>
  </sheetPr>
  <dimension ref="A1:I39"/>
  <sheetViews>
    <sheetView showGridLines="0" showRuler="0" view="pageLayout" zoomScaleNormal="100" zoomScaleSheetLayoutView="100" workbookViewId="0">
      <selection activeCell="C37" sqref="C37:D37"/>
    </sheetView>
  </sheetViews>
  <sheetFormatPr baseColWidth="10" defaultColWidth="10.81640625" defaultRowHeight="14.5" x14ac:dyDescent="0.35"/>
  <cols>
    <col min="1" max="1" width="27.26953125" customWidth="1"/>
    <col min="2" max="2" width="28.453125" customWidth="1"/>
    <col min="3" max="3" width="18.1796875" customWidth="1"/>
    <col min="4" max="4" width="72.54296875" customWidth="1"/>
    <col min="5" max="5" width="0.453125" customWidth="1"/>
  </cols>
  <sheetData>
    <row r="1" spans="1:9" ht="21" customHeight="1" x14ac:dyDescent="0.35">
      <c r="A1" s="25" t="s">
        <v>0</v>
      </c>
      <c r="B1" s="51">
        <f>IF('0_Deckblatt und Anleitung'!C1="","",'0_Deckblatt und Anleitung'!C1)</f>
        <v>46073</v>
      </c>
      <c r="C1" s="27" t="s">
        <v>1</v>
      </c>
      <c r="D1" s="52" t="str">
        <f>IF('0_Deckblatt und Anleitung'!E1="","",'0_Deckblatt und Anleitung'!E1)</f>
        <v>Technopark Zürich</v>
      </c>
    </row>
    <row r="2" spans="1:9" ht="21" customHeight="1" x14ac:dyDescent="0.35">
      <c r="A2" s="24" t="s">
        <v>2</v>
      </c>
      <c r="B2" s="13" t="str">
        <f>IF('0_Deckblatt und Anleitung'!C2="","",'0_Deckblatt und Anleitung'!C2)</f>
        <v>Sandra Beispiel</v>
      </c>
      <c r="C2" s="90" t="s">
        <v>3</v>
      </c>
      <c r="D2" s="53" t="str">
        <f>IF('0_Deckblatt und Anleitung'!E2="","",'0_Deckblatt und Anleitung'!E2)</f>
        <v>Experte Eins</v>
      </c>
    </row>
    <row r="3" spans="1:9" ht="21" customHeight="1" x14ac:dyDescent="0.35">
      <c r="A3" s="24" t="s">
        <v>24</v>
      </c>
      <c r="B3" s="12" t="str">
        <f>IF('0_Deckblatt und Anleitung'!C3="","",'0_Deckblatt und Anleitung'!C3)</f>
        <v>Test-Firma GmbH</v>
      </c>
      <c r="C3" s="5" t="s">
        <v>5</v>
      </c>
      <c r="D3" s="53" t="str">
        <f>IF('0_Deckblatt und Anleitung'!E3="","",'0_Deckblatt und Anleitung'!E3)</f>
        <v>Expertin Zwei</v>
      </c>
    </row>
    <row r="4" spans="1:9" ht="21" customHeight="1" x14ac:dyDescent="0.35">
      <c r="A4" s="23" t="s">
        <v>6</v>
      </c>
      <c r="B4" s="12">
        <f>IF('0_Deckblatt und Anleitung'!C4="","",'0_Deckblatt und Anleitung'!C4)</f>
        <v>1235</v>
      </c>
      <c r="C4" s="5" t="s">
        <v>7</v>
      </c>
      <c r="D4" s="55">
        <f>IF('0_Deckblatt und Anleitung'!E4="","",'0_Deckblatt und Anleitung'!E4)</f>
        <v>2</v>
      </c>
    </row>
    <row r="5" spans="1:9" ht="21" customHeight="1" thickBot="1" x14ac:dyDescent="0.4">
      <c r="A5" s="22" t="s">
        <v>8</v>
      </c>
      <c r="B5" s="249" t="str">
        <f>IF('0_Deckblatt und Anleitung'!C5="","",'0_Deckblatt und Anleitung'!C5)</f>
        <v>Vorstellung Produktinnovation</v>
      </c>
      <c r="C5" s="250"/>
      <c r="D5" s="251"/>
    </row>
    <row r="6" spans="1:9" ht="28.5" customHeight="1" thickBot="1" x14ac:dyDescent="0.4">
      <c r="A6" s="9"/>
      <c r="B6" s="14"/>
      <c r="C6" s="15"/>
      <c r="D6" s="6"/>
    </row>
    <row r="7" spans="1:9" s="4" customFormat="1" ht="19.5" customHeight="1" x14ac:dyDescent="0.35">
      <c r="A7" s="70" t="s">
        <v>34</v>
      </c>
      <c r="B7" s="69"/>
      <c r="C7" s="69" t="s">
        <v>35</v>
      </c>
      <c r="D7" s="54"/>
      <c r="E7" s="8"/>
      <c r="F7" s="8"/>
      <c r="G7"/>
      <c r="H7"/>
      <c r="I7"/>
    </row>
    <row r="8" spans="1:9" ht="28.5" customHeight="1" thickBot="1" x14ac:dyDescent="0.4">
      <c r="A8" s="256" t="s">
        <v>36</v>
      </c>
      <c r="B8" s="257"/>
      <c r="C8" s="257" t="s">
        <v>37</v>
      </c>
      <c r="D8" s="258"/>
      <c r="E8" s="15"/>
      <c r="F8" s="6"/>
    </row>
    <row r="9" spans="1:9" ht="16.5" customHeight="1" x14ac:dyDescent="0.35">
      <c r="A9" s="259" t="s">
        <v>38</v>
      </c>
      <c r="B9" s="260"/>
      <c r="C9" s="260"/>
      <c r="D9" s="261"/>
      <c r="E9" s="15"/>
      <c r="F9" s="6"/>
    </row>
    <row r="10" spans="1:9" s="4" customFormat="1" ht="24" customHeight="1" x14ac:dyDescent="0.35">
      <c r="A10" s="252"/>
      <c r="B10" s="253"/>
      <c r="C10" s="253"/>
      <c r="D10" s="254"/>
      <c r="E10"/>
      <c r="F10"/>
      <c r="G10"/>
      <c r="H10"/>
      <c r="I10"/>
    </row>
    <row r="11" spans="1:9" s="4" customFormat="1" ht="24" customHeight="1" x14ac:dyDescent="0.35">
      <c r="A11" s="247"/>
      <c r="B11" s="248"/>
      <c r="C11" s="248"/>
      <c r="D11" s="255"/>
      <c r="E11"/>
      <c r="F11"/>
      <c r="G11"/>
      <c r="H11"/>
      <c r="I11"/>
    </row>
    <row r="12" spans="1:9" s="4" customFormat="1" ht="24" customHeight="1" x14ac:dyDescent="0.35">
      <c r="A12" s="247"/>
      <c r="B12" s="248"/>
      <c r="C12" s="248"/>
      <c r="D12" s="255"/>
      <c r="E12"/>
      <c r="F12"/>
      <c r="G12"/>
      <c r="H12"/>
      <c r="I12"/>
    </row>
    <row r="13" spans="1:9" s="4" customFormat="1" ht="24" customHeight="1" x14ac:dyDescent="0.35">
      <c r="A13" s="247"/>
      <c r="B13" s="248"/>
      <c r="C13" s="248"/>
      <c r="D13" s="255"/>
      <c r="E13"/>
      <c r="F13"/>
      <c r="G13"/>
      <c r="H13"/>
      <c r="I13"/>
    </row>
    <row r="14" spans="1:9" s="4" customFormat="1" ht="24" customHeight="1" x14ac:dyDescent="0.35">
      <c r="A14" s="247"/>
      <c r="B14" s="248"/>
      <c r="C14" s="248"/>
      <c r="D14" s="255"/>
      <c r="E14"/>
      <c r="F14"/>
      <c r="G14"/>
      <c r="H14"/>
      <c r="I14"/>
    </row>
    <row r="15" spans="1:9" s="4" customFormat="1" ht="24" customHeight="1" x14ac:dyDescent="0.35">
      <c r="A15" s="247"/>
      <c r="B15" s="248"/>
      <c r="C15" s="248"/>
      <c r="D15" s="255"/>
      <c r="E15"/>
      <c r="F15"/>
      <c r="G15"/>
      <c r="H15"/>
      <c r="I15"/>
    </row>
    <row r="16" spans="1:9" s="4" customFormat="1" ht="24" customHeight="1" x14ac:dyDescent="0.35">
      <c r="A16" s="247"/>
      <c r="B16" s="248"/>
      <c r="C16" s="248"/>
      <c r="D16" s="255"/>
      <c r="E16"/>
      <c r="F16"/>
      <c r="G16"/>
      <c r="H16"/>
      <c r="I16"/>
    </row>
    <row r="17" spans="1:9" s="4" customFormat="1" ht="24" customHeight="1" x14ac:dyDescent="0.35">
      <c r="A17" s="247"/>
      <c r="B17" s="248"/>
      <c r="C17" s="248"/>
      <c r="D17" s="255"/>
      <c r="E17"/>
      <c r="F17"/>
      <c r="G17"/>
      <c r="H17"/>
      <c r="I17"/>
    </row>
    <row r="18" spans="1:9" s="4" customFormat="1" ht="24" customHeight="1" thickBot="1" x14ac:dyDescent="0.4">
      <c r="A18" s="247"/>
      <c r="B18" s="248"/>
      <c r="C18" s="248"/>
      <c r="D18" s="255"/>
      <c r="E18"/>
      <c r="F18"/>
      <c r="G18"/>
      <c r="H18"/>
      <c r="I18"/>
    </row>
    <row r="19" spans="1:9" ht="16.5" customHeight="1" x14ac:dyDescent="0.35">
      <c r="A19" s="244" t="s">
        <v>39</v>
      </c>
      <c r="B19" s="245"/>
      <c r="C19" s="245"/>
      <c r="D19" s="246"/>
      <c r="E19" s="15"/>
      <c r="F19" s="6"/>
    </row>
    <row r="20" spans="1:9" s="4" customFormat="1" ht="24" customHeight="1" x14ac:dyDescent="0.35">
      <c r="A20" s="247"/>
      <c r="B20" s="248"/>
      <c r="C20" s="248"/>
      <c r="D20" s="255"/>
      <c r="E20"/>
      <c r="F20"/>
      <c r="G20"/>
      <c r="H20"/>
      <c r="I20"/>
    </row>
    <row r="21" spans="1:9" s="4" customFormat="1" ht="24" customHeight="1" x14ac:dyDescent="0.35">
      <c r="A21" s="247"/>
      <c r="B21" s="248"/>
      <c r="C21" s="248"/>
      <c r="D21" s="255"/>
      <c r="E21"/>
      <c r="F21"/>
      <c r="G21"/>
      <c r="H21"/>
      <c r="I21"/>
    </row>
    <row r="22" spans="1:9" s="4" customFormat="1" ht="24" customHeight="1" x14ac:dyDescent="0.35">
      <c r="A22" s="247"/>
      <c r="B22" s="248"/>
      <c r="C22" s="248"/>
      <c r="D22" s="255"/>
      <c r="E22"/>
      <c r="F22"/>
      <c r="G22"/>
      <c r="H22"/>
      <c r="I22"/>
    </row>
    <row r="23" spans="1:9" s="4" customFormat="1" ht="24" customHeight="1" x14ac:dyDescent="0.35">
      <c r="A23" s="247"/>
      <c r="B23" s="248"/>
      <c r="C23" s="248"/>
      <c r="D23" s="255"/>
      <c r="E23"/>
      <c r="F23"/>
      <c r="G23"/>
      <c r="H23"/>
      <c r="I23"/>
    </row>
    <row r="24" spans="1:9" s="4" customFormat="1" ht="24" customHeight="1" x14ac:dyDescent="0.35">
      <c r="A24" s="247"/>
      <c r="B24" s="248"/>
      <c r="C24" s="248"/>
      <c r="D24" s="255"/>
      <c r="E24"/>
      <c r="F24"/>
      <c r="G24"/>
      <c r="H24"/>
      <c r="I24"/>
    </row>
    <row r="25" spans="1:9" s="4" customFormat="1" ht="24" customHeight="1" x14ac:dyDescent="0.35">
      <c r="A25" s="247"/>
      <c r="B25" s="248"/>
      <c r="C25" s="248"/>
      <c r="D25" s="255"/>
      <c r="E25"/>
      <c r="F25"/>
      <c r="G25"/>
      <c r="H25"/>
      <c r="I25"/>
    </row>
    <row r="26" spans="1:9" s="4" customFormat="1" ht="24" customHeight="1" x14ac:dyDescent="0.35">
      <c r="A26" s="247"/>
      <c r="B26" s="248"/>
      <c r="C26" s="248"/>
      <c r="D26" s="255"/>
      <c r="E26"/>
      <c r="F26"/>
      <c r="G26"/>
      <c r="H26"/>
      <c r="I26"/>
    </row>
    <row r="27" spans="1:9" s="4" customFormat="1" ht="24" customHeight="1" x14ac:dyDescent="0.35">
      <c r="A27" s="247"/>
      <c r="B27" s="248"/>
      <c r="C27" s="248"/>
      <c r="D27" s="255"/>
      <c r="E27"/>
      <c r="F27"/>
      <c r="G27"/>
      <c r="H27"/>
      <c r="I27"/>
    </row>
    <row r="28" spans="1:9" s="4" customFormat="1" ht="24" customHeight="1" thickBot="1" x14ac:dyDescent="0.4">
      <c r="A28" s="247"/>
      <c r="B28" s="248"/>
      <c r="C28" s="248"/>
      <c r="D28" s="255"/>
      <c r="E28"/>
      <c r="F28"/>
      <c r="G28"/>
      <c r="H28"/>
      <c r="I28"/>
    </row>
    <row r="29" spans="1:9" ht="16.5" customHeight="1" x14ac:dyDescent="0.35">
      <c r="A29" s="244" t="s">
        <v>40</v>
      </c>
      <c r="B29" s="245"/>
      <c r="C29" s="245"/>
      <c r="D29" s="246"/>
      <c r="E29" s="15"/>
      <c r="F29" s="6"/>
    </row>
    <row r="30" spans="1:9" s="4" customFormat="1" ht="24" customHeight="1" x14ac:dyDescent="0.35">
      <c r="A30" s="247"/>
      <c r="B30" s="248"/>
      <c r="C30" s="248"/>
      <c r="D30" s="255"/>
      <c r="E30"/>
      <c r="F30"/>
      <c r="G30"/>
      <c r="H30"/>
      <c r="I30"/>
    </row>
    <row r="31" spans="1:9" s="4" customFormat="1" ht="24" customHeight="1" x14ac:dyDescent="0.35">
      <c r="A31" s="247"/>
      <c r="B31" s="248"/>
      <c r="C31" s="248"/>
      <c r="D31" s="255"/>
      <c r="E31"/>
      <c r="F31"/>
      <c r="G31"/>
      <c r="H31"/>
      <c r="I31"/>
    </row>
    <row r="32" spans="1:9" s="4" customFormat="1" ht="24" customHeight="1" x14ac:dyDescent="0.35">
      <c r="A32" s="247"/>
      <c r="B32" s="248"/>
      <c r="C32" s="248"/>
      <c r="D32" s="255"/>
      <c r="E32"/>
      <c r="F32"/>
      <c r="G32"/>
      <c r="H32"/>
      <c r="I32"/>
    </row>
    <row r="33" spans="1:9" s="4" customFormat="1" ht="24" customHeight="1" x14ac:dyDescent="0.35">
      <c r="A33" s="247"/>
      <c r="B33" s="248"/>
      <c r="C33" s="248"/>
      <c r="D33" s="255"/>
      <c r="E33"/>
      <c r="F33"/>
      <c r="G33"/>
      <c r="H33"/>
      <c r="I33"/>
    </row>
    <row r="34" spans="1:9" s="4" customFormat="1" ht="24" customHeight="1" x14ac:dyDescent="0.35">
      <c r="A34" s="247"/>
      <c r="B34" s="248"/>
      <c r="C34" s="248"/>
      <c r="D34" s="255"/>
      <c r="E34"/>
      <c r="F34"/>
      <c r="G34"/>
      <c r="H34"/>
      <c r="I34"/>
    </row>
    <row r="35" spans="1:9" s="4" customFormat="1" ht="24" customHeight="1" x14ac:dyDescent="0.35">
      <c r="A35" s="247"/>
      <c r="B35" s="248"/>
      <c r="C35" s="248"/>
      <c r="D35" s="255"/>
      <c r="E35"/>
      <c r="F35"/>
      <c r="G35"/>
      <c r="H35"/>
      <c r="I35"/>
    </row>
    <row r="36" spans="1:9" s="4" customFormat="1" ht="24" customHeight="1" x14ac:dyDescent="0.35">
      <c r="A36" s="247"/>
      <c r="B36" s="248"/>
      <c r="C36" s="248"/>
      <c r="D36" s="255"/>
      <c r="E36"/>
      <c r="F36"/>
      <c r="G36"/>
      <c r="H36"/>
      <c r="I36"/>
    </row>
    <row r="37" spans="1:9" s="4" customFormat="1" ht="24" customHeight="1" x14ac:dyDescent="0.35">
      <c r="A37" s="247"/>
      <c r="B37" s="248"/>
      <c r="C37" s="248"/>
      <c r="D37" s="255"/>
      <c r="E37"/>
      <c r="F37"/>
      <c r="G37"/>
      <c r="H37"/>
      <c r="I37"/>
    </row>
    <row r="38" spans="1:9" s="4" customFormat="1" ht="24" customHeight="1" thickBot="1" x14ac:dyDescent="0.4">
      <c r="A38" s="262"/>
      <c r="B38" s="263"/>
      <c r="C38" s="263"/>
      <c r="D38" s="264"/>
      <c r="E38"/>
      <c r="F38"/>
      <c r="G38"/>
      <c r="H38"/>
      <c r="I38"/>
    </row>
    <row r="39" spans="1:9" s="4" customFormat="1" ht="10.5" customHeight="1" x14ac:dyDescent="0.35">
      <c r="A39" s="3"/>
      <c r="B39" s="3"/>
      <c r="C39" s="3"/>
      <c r="D39" s="3"/>
      <c r="E39"/>
      <c r="F39"/>
      <c r="G39"/>
      <c r="H39"/>
      <c r="I39"/>
    </row>
  </sheetData>
  <sheetProtection sheet="1" formatRows="0" selectLockedCells="1"/>
  <protectedRanges>
    <protectedRange sqref="B1:B6 D1:D4 B8:B9 D8:D9 B19 D19 B29 D29" name="Bereich2_1_1"/>
  </protectedRanges>
  <mergeCells count="42">
    <mergeCell ref="A36:B38"/>
    <mergeCell ref="C36:D36"/>
    <mergeCell ref="C37:D37"/>
    <mergeCell ref="C38:D38"/>
    <mergeCell ref="A30:B32"/>
    <mergeCell ref="C30:D30"/>
    <mergeCell ref="C31:D31"/>
    <mergeCell ref="C32:D32"/>
    <mergeCell ref="A33:B35"/>
    <mergeCell ref="C33:D33"/>
    <mergeCell ref="C34:D34"/>
    <mergeCell ref="C35:D35"/>
    <mergeCell ref="C27:D27"/>
    <mergeCell ref="A20:B22"/>
    <mergeCell ref="C20:D20"/>
    <mergeCell ref="C21:D21"/>
    <mergeCell ref="C22:D22"/>
    <mergeCell ref="A23:B25"/>
    <mergeCell ref="A26:B28"/>
    <mergeCell ref="C28:D28"/>
    <mergeCell ref="C23:D23"/>
    <mergeCell ref="A9:D9"/>
    <mergeCell ref="C24:D24"/>
    <mergeCell ref="C25:D25"/>
    <mergeCell ref="C26:D26"/>
    <mergeCell ref="A19:D19"/>
    <mergeCell ref="A29:D29"/>
    <mergeCell ref="A16:B18"/>
    <mergeCell ref="B5:D5"/>
    <mergeCell ref="A10:B12"/>
    <mergeCell ref="C10:D10"/>
    <mergeCell ref="C11:D11"/>
    <mergeCell ref="C12:D12"/>
    <mergeCell ref="A13:B15"/>
    <mergeCell ref="C13:D13"/>
    <mergeCell ref="C14:D14"/>
    <mergeCell ref="C15:D15"/>
    <mergeCell ref="C16:D16"/>
    <mergeCell ref="A8:B8"/>
    <mergeCell ref="C8:D8"/>
    <mergeCell ref="C17:D17"/>
    <mergeCell ref="C18:D18"/>
  </mergeCells>
  <dataValidations count="2">
    <dataValidation allowBlank="1" showErrorMessage="1" prompt="Geben Sie einen kurzen, prägnanten Titel" sqref="A29 A5:A6 F8:F9 A8:A9 D6 C8 F19 A19 F29" xr:uid="{4FBDE4DF-D69F-40AA-870B-6F1B3DE063D4}"/>
    <dataValidation allowBlank="1" showInputMessage="1" showErrorMessage="1" prompt="Geben Sie einen kurzen, prägnanten Titel" sqref="A39" xr:uid="{E60E825C-037F-4B03-AA65-B82CBAEAECFD}"/>
  </dataValidations>
  <printOptions horizontalCentered="1"/>
  <pageMargins left="0.31496062992125984" right="0.31496062992125984" top="0.98425196850393704" bottom="0.59055118110236227" header="0.11811023622047245" footer="0.11811023622047245"/>
  <pageSetup paperSize="9" scale="95" orientation="landscape" r:id="rId1"/>
  <headerFooter>
    <oddHeader>&amp;C&amp;"Arial,Fett"&amp;10Qualifikationsverfahren Kaufleute EFZ Nahrungsmittelindustrie - betrieblicher Tei&amp;11l
&amp;14Handlungssimulation - Leistungsziele</oddHeader>
    <oddFooter>&amp;L&amp;A&amp;C&amp;"-,Fett" Vertraulich - nur für PEX&amp;RSeite &amp;P / &amp;N</oddFooter>
  </headerFooter>
  <rowBreaks count="1" manualBreakCount="1">
    <brk id="18" max="16383" man="1"/>
  </rowBreaks>
  <customProperties>
    <customPr name="EpmWorksheetKeyString_GUID" r:id="rId2"/>
  </customProperties>
  <extLst>
    <ext xmlns:x14="http://schemas.microsoft.com/office/spreadsheetml/2009/9/main" uri="{CCE6A557-97BC-4b89-ADB6-D9C93CAAB3DF}">
      <x14:dataValidations xmlns:xm="http://schemas.microsoft.com/office/excel/2006/main" count="36">
        <x14:dataValidation type="list" allowBlank="1" showInputMessage="1" showErrorMessage="1" xr:uid="{00AE9F05-0967-4A36-933B-035F2026A1B0}">
          <x14:formula1>
            <xm:f>_xlfn.ANCHORARRAY('1_Dropdown_Hilfstabelle'!Z3)</xm:f>
          </x14:formula1>
          <xm:sqref>C36:D36</xm:sqref>
        </x14:dataValidation>
        <x14:dataValidation type="list" allowBlank="1" showInputMessage="1" showErrorMessage="1" xr:uid="{A9CC34F5-271A-43A1-9337-85F3A4E9F85D}">
          <x14:formula1>
            <xm:f>_xlfn.ANCHORARRAY('1_Dropdown_Hilfstabelle'!S3)</xm:f>
          </x14:formula1>
          <xm:sqref>A30:B32</xm:sqref>
        </x14:dataValidation>
        <x14:dataValidation type="list" allowBlank="1" showInputMessage="1" showErrorMessage="1" xr:uid="{A3F9F84F-A930-47A5-8CB5-4B71512071FD}">
          <x14:formula1>
            <xm:f>_xlfn.ANCHORARRAY('1_Dropdown_Hilfstabelle'!Y3)</xm:f>
          </x14:formula1>
          <xm:sqref>A36:B38</xm:sqref>
        </x14:dataValidation>
        <x14:dataValidation type="list" allowBlank="1" showInputMessage="1" showErrorMessage="1" xr:uid="{1FE1A6A8-3515-4FD1-91AC-183813A635F8}">
          <x14:formula1>
            <xm:f>_xlfn.ANCHORARRAY('1_Dropdown_Hilfstabelle'!V3)</xm:f>
          </x14:formula1>
          <xm:sqref>A33:B35</xm:sqref>
        </x14:dataValidation>
        <x14:dataValidation type="list" allowBlank="1" showInputMessage="1" showErrorMessage="1" xr:uid="{97DA8747-969B-4ACE-BF77-89D9764DC5E3}">
          <x14:formula1>
            <xm:f>_xlfn.ANCHORARRAY('1_Dropdown_Hilfstabelle'!T3)</xm:f>
          </x14:formula1>
          <xm:sqref>C30:D30</xm:sqref>
        </x14:dataValidation>
        <x14:dataValidation type="list" allowBlank="1" showInputMessage="1" showErrorMessage="1" xr:uid="{A00CDE57-DB18-4CA0-A685-322E941A5861}">
          <x14:formula1>
            <xm:f>_xlfn.ANCHORARRAY('1_Dropdown_Hilfstabelle'!T3)</xm:f>
          </x14:formula1>
          <xm:sqref>C31:D31</xm:sqref>
        </x14:dataValidation>
        <x14:dataValidation type="list" allowBlank="1" showInputMessage="1" showErrorMessage="1" xr:uid="{0ADE1ECC-D083-4FF4-A83B-8350E4E1529A}">
          <x14:formula1>
            <xm:f>_xlfn.ANCHORARRAY('1_Dropdown_Hilfstabelle'!T3)</xm:f>
          </x14:formula1>
          <xm:sqref>C32:D32</xm:sqref>
        </x14:dataValidation>
        <x14:dataValidation type="list" allowBlank="1" showInputMessage="1" showErrorMessage="1" xr:uid="{E884B386-F7F6-4581-97E4-DAB1960C4525}">
          <x14:formula1>
            <xm:f>_xlfn.ANCHORARRAY('1_Dropdown_Hilfstabelle'!W3)</xm:f>
          </x14:formula1>
          <xm:sqref>C33:D33</xm:sqref>
        </x14:dataValidation>
        <x14:dataValidation type="list" allowBlank="1" showInputMessage="1" showErrorMessage="1" xr:uid="{1FCB3CD9-A3EC-451F-95A4-93E9B1AE61B4}">
          <x14:formula1>
            <xm:f>_xlfn.ANCHORARRAY('1_Dropdown_Hilfstabelle'!W3)</xm:f>
          </x14:formula1>
          <xm:sqref>C34:D34</xm:sqref>
        </x14:dataValidation>
        <x14:dataValidation type="list" allowBlank="1" showInputMessage="1" showErrorMessage="1" xr:uid="{7C3DAFC7-6842-428C-8A50-2F38704F22E9}">
          <x14:formula1>
            <xm:f>_xlfn.ANCHORARRAY('1_Dropdown_Hilfstabelle'!W3)</xm:f>
          </x14:formula1>
          <xm:sqref>C35:D35</xm:sqref>
        </x14:dataValidation>
        <x14:dataValidation type="list" allowBlank="1" showInputMessage="1" showErrorMessage="1" xr:uid="{D32E982C-AB99-4170-81B2-2B926B9F9874}">
          <x14:formula1>
            <xm:f>_xlfn.ANCHORARRAY('1_Dropdown_Hilfstabelle'!Z3)</xm:f>
          </x14:formula1>
          <xm:sqref>C37:D37</xm:sqref>
        </x14:dataValidation>
        <x14:dataValidation type="list" allowBlank="1" showInputMessage="1" showErrorMessage="1" xr:uid="{2D2D12BD-CDE5-4AD5-9198-DA5FABAB6B76}">
          <x14:formula1>
            <xm:f>_xlfn.ANCHORARRAY('1_Dropdown_Hilfstabelle'!Z3)</xm:f>
          </x14:formula1>
          <xm:sqref>C38:D38</xm:sqref>
        </x14:dataValidation>
        <x14:dataValidation type="list" allowBlank="1" showInputMessage="1" showErrorMessage="1" xr:uid="{211AC4FA-6D78-42F0-A925-4A94A200161D}">
          <x14:formula1>
            <xm:f>_xlfn.ANCHORARRAY('1_Dropdown_Hilfstabelle'!J3)</xm:f>
          </x14:formula1>
          <xm:sqref>A20:B22</xm:sqref>
        </x14:dataValidation>
        <x14:dataValidation type="list" allowBlank="1" showInputMessage="1" showErrorMessage="1" xr:uid="{5B85FFBF-2113-4179-A9E7-218B7503F7FF}">
          <x14:formula1>
            <xm:f>_xlfn.ANCHORARRAY('1_Dropdown_Hilfstabelle'!M3)</xm:f>
          </x14:formula1>
          <xm:sqref>A23:B25</xm:sqref>
        </x14:dataValidation>
        <x14:dataValidation type="list" allowBlank="1" showInputMessage="1" showErrorMessage="1" xr:uid="{DA2D54A2-53D7-458A-B354-23F54B6D7E01}">
          <x14:formula1>
            <xm:f>_xlfn.ANCHORARRAY('1_Dropdown_Hilfstabelle'!P3)</xm:f>
          </x14:formula1>
          <xm:sqref>A26:B28</xm:sqref>
        </x14:dataValidation>
        <x14:dataValidation type="list" allowBlank="1" showInputMessage="1" showErrorMessage="1" xr:uid="{227EF938-B3FC-4BA9-BB9D-48CBC8AD7CCB}">
          <x14:formula1>
            <xm:f>_xlfn.ANCHORARRAY('1_Dropdown_Hilfstabelle'!K3)</xm:f>
          </x14:formula1>
          <xm:sqref>C20:D20</xm:sqref>
        </x14:dataValidation>
        <x14:dataValidation type="list" allowBlank="1" showInputMessage="1" showErrorMessage="1" xr:uid="{3D285FF2-40D3-4455-AAC0-7262B2F724D6}">
          <x14:formula1>
            <xm:f>_xlfn.ANCHORARRAY('1_Dropdown_Hilfstabelle'!K3)</xm:f>
          </x14:formula1>
          <xm:sqref>C21:D21</xm:sqref>
        </x14:dataValidation>
        <x14:dataValidation type="list" allowBlank="1" showInputMessage="1" showErrorMessage="1" xr:uid="{B9815CEF-A0C4-4A66-A7D0-97F4DEBB0630}">
          <x14:formula1>
            <xm:f>_xlfn.ANCHORARRAY('1_Dropdown_Hilfstabelle'!K3)</xm:f>
          </x14:formula1>
          <xm:sqref>C22:D22</xm:sqref>
        </x14:dataValidation>
        <x14:dataValidation type="list" allowBlank="1" showInputMessage="1" showErrorMessage="1" xr:uid="{6C1364D3-FDB5-42B4-8DDE-5B094D20CBD6}">
          <x14:formula1>
            <xm:f>_xlfn.ANCHORARRAY('1_Dropdown_Hilfstabelle'!N3)</xm:f>
          </x14:formula1>
          <xm:sqref>C23:D23</xm:sqref>
        </x14:dataValidation>
        <x14:dataValidation type="list" allowBlank="1" showInputMessage="1" showErrorMessage="1" xr:uid="{58FBA95E-3BBE-4EF1-9A7A-A95160578429}">
          <x14:formula1>
            <xm:f>_xlfn.ANCHORARRAY('1_Dropdown_Hilfstabelle'!N3)</xm:f>
          </x14:formula1>
          <xm:sqref>C24:D24</xm:sqref>
        </x14:dataValidation>
        <x14:dataValidation type="list" allowBlank="1" showInputMessage="1" showErrorMessage="1" xr:uid="{950A7E38-A29B-4001-8446-AF521FB38258}">
          <x14:formula1>
            <xm:f>_xlfn.ANCHORARRAY('1_Dropdown_Hilfstabelle'!N3)</xm:f>
          </x14:formula1>
          <xm:sqref>C25:D25</xm:sqref>
        </x14:dataValidation>
        <x14:dataValidation type="list" allowBlank="1" showInputMessage="1" showErrorMessage="1" xr:uid="{0A80391A-FEC2-4548-A891-C7CD9EC943C6}">
          <x14:formula1>
            <xm:f>_xlfn.ANCHORARRAY('1_Dropdown_Hilfstabelle'!Q3)</xm:f>
          </x14:formula1>
          <xm:sqref>C26:D26</xm:sqref>
        </x14:dataValidation>
        <x14:dataValidation type="list" allowBlank="1" showInputMessage="1" showErrorMessage="1" xr:uid="{7347FFB8-2217-44CA-82F5-757FCE2A16DE}">
          <x14:formula1>
            <xm:f>_xlfn.ANCHORARRAY('1_Dropdown_Hilfstabelle'!Q3)</xm:f>
          </x14:formula1>
          <xm:sqref>C27:D27</xm:sqref>
        </x14:dataValidation>
        <x14:dataValidation type="list" allowBlank="1" showInputMessage="1" showErrorMessage="1" xr:uid="{EC492A06-FFFC-4FC0-83A0-F3FA5EA066DA}">
          <x14:formula1>
            <xm:f>_xlfn.ANCHORARRAY('1_Dropdown_Hilfstabelle'!Q3)</xm:f>
          </x14:formula1>
          <xm:sqref>C28:D28</xm:sqref>
        </x14:dataValidation>
        <x14:dataValidation type="list" allowBlank="1" showInputMessage="1" showErrorMessage="1" xr:uid="{59C10926-B71C-4E20-9A7B-DE61042CBF83}">
          <x14:formula1>
            <xm:f>_xlfn.ANCHORARRAY('1_Dropdown_Hilfstabelle'!E3)</xm:f>
          </x14:formula1>
          <xm:sqref>C13:D13</xm:sqref>
        </x14:dataValidation>
        <x14:dataValidation type="list" allowBlank="1" showInputMessage="1" showErrorMessage="1" xr:uid="{331E19B9-4316-4EFB-BFC3-41C33EAAEC37}">
          <x14:formula1>
            <xm:f>_xlfn.ANCHORARRAY('1_Dropdown_Hilfstabelle'!E3)</xm:f>
          </x14:formula1>
          <xm:sqref>C14:D14</xm:sqref>
        </x14:dataValidation>
        <x14:dataValidation type="list" allowBlank="1" showInputMessage="1" showErrorMessage="1" xr:uid="{C032A51E-FB9D-4154-B163-4C1560C6F817}">
          <x14:formula1>
            <xm:f>_xlfn.ANCHORARRAY('1_Dropdown_Hilfstabelle'!E3)</xm:f>
          </x14:formula1>
          <xm:sqref>C15:D15</xm:sqref>
        </x14:dataValidation>
        <x14:dataValidation type="list" allowBlank="1" showInputMessage="1" showErrorMessage="1" xr:uid="{8B4D6351-6AE4-4626-8845-59A409B70369}">
          <x14:formula1>
            <xm:f>_xlfn.ANCHORARRAY('1_Dropdown_Hilfstabelle'!A3)</xm:f>
          </x14:formula1>
          <xm:sqref>A10:B12</xm:sqref>
        </x14:dataValidation>
        <x14:dataValidation type="list" allowBlank="1" showInputMessage="1" showErrorMessage="1" xr:uid="{2CE5AF62-3FE5-43EB-893E-5E4A0F5F8748}">
          <x14:formula1>
            <xm:f>_xlfn.ANCHORARRAY('1_Dropdown_Hilfstabelle'!B3)</xm:f>
          </x14:formula1>
          <xm:sqref>C10:D10</xm:sqref>
        </x14:dataValidation>
        <x14:dataValidation type="list" allowBlank="1" showInputMessage="1" showErrorMessage="1" xr:uid="{5DABF904-E104-4DDE-A4F2-82D18628CCD9}">
          <x14:formula1>
            <xm:f>_xlfn.ANCHORARRAY('1_Dropdown_Hilfstabelle'!B3)</xm:f>
          </x14:formula1>
          <xm:sqref>C11:D11</xm:sqref>
        </x14:dataValidation>
        <x14:dataValidation type="list" allowBlank="1" showInputMessage="1" showErrorMessage="1" xr:uid="{619A184E-D8B1-461D-BE6E-502282830A17}">
          <x14:formula1>
            <xm:f>_xlfn.ANCHORARRAY('1_Dropdown_Hilfstabelle'!B3)</xm:f>
          </x14:formula1>
          <xm:sqref>C12:D12</xm:sqref>
        </x14:dataValidation>
        <x14:dataValidation type="list" allowBlank="1" showInputMessage="1" showErrorMessage="1" xr:uid="{5CA27A45-4CEB-4757-AAEF-DE3089C1DA00}">
          <x14:formula1>
            <xm:f>_xlfn.ANCHORARRAY('1_Dropdown_Hilfstabelle'!H3)</xm:f>
          </x14:formula1>
          <xm:sqref>C16:D16</xm:sqref>
        </x14:dataValidation>
        <x14:dataValidation type="list" allowBlank="1" showInputMessage="1" showErrorMessage="1" xr:uid="{CEA7DCF0-F1D6-4B34-AF28-FCFAEC52EE6F}">
          <x14:formula1>
            <xm:f>_xlfn.ANCHORARRAY('1_Dropdown_Hilfstabelle'!H3)</xm:f>
          </x14:formula1>
          <xm:sqref>C17:D17</xm:sqref>
        </x14:dataValidation>
        <x14:dataValidation type="list" allowBlank="1" showInputMessage="1" showErrorMessage="1" xr:uid="{8078595F-7153-48CA-9DAA-E712F334E947}">
          <x14:formula1>
            <xm:f>_xlfn.ANCHORARRAY('1_Dropdown_Hilfstabelle'!H3)</xm:f>
          </x14:formula1>
          <xm:sqref>C18:D18</xm:sqref>
        </x14:dataValidation>
        <x14:dataValidation type="list" allowBlank="1" showInputMessage="1" showErrorMessage="1" xr:uid="{BC8F5F12-EB5A-4854-BAF9-6D585D19EA26}">
          <x14:formula1>
            <xm:f>_xlfn.ANCHORARRAY('1_Dropdown_Hilfstabelle'!A3)</xm:f>
          </x14:formula1>
          <xm:sqref>A13:B15</xm:sqref>
        </x14:dataValidation>
        <x14:dataValidation type="list" allowBlank="1" showInputMessage="1" showErrorMessage="1" xr:uid="{214B6F80-6CED-4E73-BA5E-5E6DBDFFFABD}">
          <x14:formula1>
            <xm:f>_xlfn.ANCHORARRAY('1_Dropdown_Hilfstabelle'!A3)</xm:f>
          </x14:formula1>
          <xm:sqref>A16:B18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B77B6-30AA-4CF0-B859-C5C006AC000C}">
  <sheetPr>
    <tabColor rgb="FFFFC000"/>
  </sheetPr>
  <dimension ref="A1:H94"/>
  <sheetViews>
    <sheetView workbookViewId="0">
      <selection activeCell="A17" sqref="A17:B19"/>
    </sheetView>
  </sheetViews>
  <sheetFormatPr baseColWidth="10" defaultColWidth="11.453125" defaultRowHeight="14.5" x14ac:dyDescent="0.35"/>
  <cols>
    <col min="1" max="1" width="89.1796875" bestFit="1" customWidth="1"/>
    <col min="2" max="2" width="61.1796875" customWidth="1"/>
    <col min="4" max="4" width="92.26953125" bestFit="1" customWidth="1"/>
    <col min="7" max="7" width="87.453125" bestFit="1" customWidth="1"/>
  </cols>
  <sheetData>
    <row r="1" spans="1:8" x14ac:dyDescent="0.35">
      <c r="A1" s="1" t="s">
        <v>41</v>
      </c>
      <c r="B1" s="1" t="s">
        <v>42</v>
      </c>
      <c r="D1" s="1" t="s">
        <v>41</v>
      </c>
      <c r="E1" s="1" t="s">
        <v>42</v>
      </c>
      <c r="G1" s="1" t="s">
        <v>41</v>
      </c>
      <c r="H1" s="1" t="s">
        <v>42</v>
      </c>
    </row>
    <row r="2" spans="1:8" x14ac:dyDescent="0.35">
      <c r="A2" t="s">
        <v>43</v>
      </c>
      <c r="B2" t="s">
        <v>44</v>
      </c>
      <c r="D2" t="s">
        <v>45</v>
      </c>
      <c r="E2" t="s">
        <v>46</v>
      </c>
      <c r="G2" t="s">
        <v>47</v>
      </c>
      <c r="H2" t="s">
        <v>48</v>
      </c>
    </row>
    <row r="3" spans="1:8" x14ac:dyDescent="0.35">
      <c r="A3" t="s">
        <v>43</v>
      </c>
      <c r="B3" t="s">
        <v>49</v>
      </c>
      <c r="D3" t="s">
        <v>45</v>
      </c>
      <c r="E3" t="s">
        <v>50</v>
      </c>
      <c r="G3" t="s">
        <v>47</v>
      </c>
      <c r="H3" t="s">
        <v>51</v>
      </c>
    </row>
    <row r="4" spans="1:8" x14ac:dyDescent="0.35">
      <c r="A4" t="s">
        <v>43</v>
      </c>
      <c r="B4" t="s">
        <v>52</v>
      </c>
      <c r="D4" t="s">
        <v>45</v>
      </c>
      <c r="E4" t="s">
        <v>53</v>
      </c>
      <c r="G4" t="s">
        <v>47</v>
      </c>
      <c r="H4" t="s">
        <v>54</v>
      </c>
    </row>
    <row r="5" spans="1:8" x14ac:dyDescent="0.35">
      <c r="A5" t="s">
        <v>55</v>
      </c>
      <c r="B5" t="s">
        <v>56</v>
      </c>
      <c r="D5" t="s">
        <v>45</v>
      </c>
      <c r="E5" t="s">
        <v>57</v>
      </c>
      <c r="G5" t="s">
        <v>47</v>
      </c>
      <c r="H5" t="s">
        <v>58</v>
      </c>
    </row>
    <row r="6" spans="1:8" x14ac:dyDescent="0.35">
      <c r="A6" t="s">
        <v>55</v>
      </c>
      <c r="B6" t="s">
        <v>59</v>
      </c>
      <c r="D6" t="s">
        <v>45</v>
      </c>
      <c r="E6" t="s">
        <v>60</v>
      </c>
      <c r="G6" t="s">
        <v>47</v>
      </c>
      <c r="H6" t="s">
        <v>61</v>
      </c>
    </row>
    <row r="7" spans="1:8" x14ac:dyDescent="0.35">
      <c r="A7" t="s">
        <v>55</v>
      </c>
      <c r="B7" t="s">
        <v>62</v>
      </c>
      <c r="D7" t="s">
        <v>45</v>
      </c>
      <c r="E7" t="s">
        <v>63</v>
      </c>
      <c r="G7" t="s">
        <v>47</v>
      </c>
      <c r="H7" t="s">
        <v>64</v>
      </c>
    </row>
    <row r="8" spans="1:8" x14ac:dyDescent="0.35">
      <c r="A8" t="s">
        <v>55</v>
      </c>
      <c r="B8" t="s">
        <v>65</v>
      </c>
      <c r="D8" t="s">
        <v>45</v>
      </c>
      <c r="E8" t="s">
        <v>66</v>
      </c>
      <c r="G8" t="s">
        <v>47</v>
      </c>
      <c r="H8" t="s">
        <v>67</v>
      </c>
    </row>
    <row r="9" spans="1:8" x14ac:dyDescent="0.35">
      <c r="A9" t="s">
        <v>68</v>
      </c>
      <c r="B9" t="s">
        <v>69</v>
      </c>
      <c r="D9" t="s">
        <v>45</v>
      </c>
      <c r="E9" t="s">
        <v>70</v>
      </c>
      <c r="G9" t="s">
        <v>71</v>
      </c>
      <c r="H9" t="s">
        <v>72</v>
      </c>
    </row>
    <row r="10" spans="1:8" x14ac:dyDescent="0.35">
      <c r="A10" t="s">
        <v>68</v>
      </c>
      <c r="B10" t="s">
        <v>73</v>
      </c>
      <c r="D10" t="s">
        <v>74</v>
      </c>
      <c r="E10" t="s">
        <v>75</v>
      </c>
      <c r="G10" t="s">
        <v>71</v>
      </c>
      <c r="H10" t="s">
        <v>76</v>
      </c>
    </row>
    <row r="11" spans="1:8" x14ac:dyDescent="0.35">
      <c r="A11" t="s">
        <v>68</v>
      </c>
      <c r="B11" t="s">
        <v>77</v>
      </c>
      <c r="D11" t="s">
        <v>74</v>
      </c>
      <c r="E11" t="s">
        <v>78</v>
      </c>
      <c r="G11" t="s">
        <v>71</v>
      </c>
      <c r="H11" t="s">
        <v>79</v>
      </c>
    </row>
    <row r="12" spans="1:8" x14ac:dyDescent="0.35">
      <c r="A12" t="s">
        <v>68</v>
      </c>
      <c r="B12" t="s">
        <v>80</v>
      </c>
      <c r="D12" t="s">
        <v>74</v>
      </c>
      <c r="E12" t="s">
        <v>81</v>
      </c>
      <c r="G12" t="s">
        <v>71</v>
      </c>
      <c r="H12" t="s">
        <v>82</v>
      </c>
    </row>
    <row r="13" spans="1:8" x14ac:dyDescent="0.35">
      <c r="D13" t="s">
        <v>74</v>
      </c>
      <c r="E13" t="s">
        <v>83</v>
      </c>
      <c r="G13" t="s">
        <v>71</v>
      </c>
      <c r="H13" t="s">
        <v>84</v>
      </c>
    </row>
    <row r="14" spans="1:8" x14ac:dyDescent="0.35">
      <c r="D14" t="s">
        <v>74</v>
      </c>
      <c r="E14" t="s">
        <v>85</v>
      </c>
      <c r="G14" t="s">
        <v>71</v>
      </c>
      <c r="H14" t="s">
        <v>86</v>
      </c>
    </row>
    <row r="15" spans="1:8" x14ac:dyDescent="0.35">
      <c r="D15" t="s">
        <v>74</v>
      </c>
      <c r="E15" t="s">
        <v>87</v>
      </c>
      <c r="G15" t="s">
        <v>71</v>
      </c>
      <c r="H15" t="s">
        <v>88</v>
      </c>
    </row>
    <row r="16" spans="1:8" x14ac:dyDescent="0.35">
      <c r="D16" t="s">
        <v>74</v>
      </c>
      <c r="E16" t="s">
        <v>89</v>
      </c>
      <c r="G16" t="s">
        <v>71</v>
      </c>
      <c r="H16" t="s">
        <v>90</v>
      </c>
    </row>
    <row r="17" spans="4:8" x14ac:dyDescent="0.35">
      <c r="D17" t="s">
        <v>74</v>
      </c>
      <c r="E17" t="s">
        <v>91</v>
      </c>
      <c r="G17" t="s">
        <v>71</v>
      </c>
      <c r="H17" t="s">
        <v>92</v>
      </c>
    </row>
    <row r="18" spans="4:8" x14ac:dyDescent="0.35">
      <c r="D18" t="s">
        <v>74</v>
      </c>
      <c r="E18" t="s">
        <v>93</v>
      </c>
      <c r="G18" t="s">
        <v>71</v>
      </c>
      <c r="H18" t="s">
        <v>94</v>
      </c>
    </row>
    <row r="19" spans="4:8" x14ac:dyDescent="0.35">
      <c r="D19" t="s">
        <v>74</v>
      </c>
      <c r="E19" t="s">
        <v>95</v>
      </c>
      <c r="G19" t="s">
        <v>71</v>
      </c>
      <c r="H19" t="s">
        <v>96</v>
      </c>
    </row>
    <row r="20" spans="4:8" x14ac:dyDescent="0.35">
      <c r="D20" t="s">
        <v>74</v>
      </c>
      <c r="E20" t="s">
        <v>97</v>
      </c>
      <c r="G20" t="s">
        <v>71</v>
      </c>
      <c r="H20" t="s">
        <v>98</v>
      </c>
    </row>
    <row r="21" spans="4:8" x14ac:dyDescent="0.35">
      <c r="D21" t="s">
        <v>74</v>
      </c>
      <c r="E21" t="s">
        <v>99</v>
      </c>
      <c r="G21" t="s">
        <v>71</v>
      </c>
      <c r="H21" t="s">
        <v>100</v>
      </c>
    </row>
    <row r="22" spans="4:8" x14ac:dyDescent="0.35">
      <c r="D22" t="s">
        <v>74</v>
      </c>
      <c r="E22" t="s">
        <v>101</v>
      </c>
      <c r="G22" t="s">
        <v>71</v>
      </c>
      <c r="H22" t="s">
        <v>102</v>
      </c>
    </row>
    <row r="23" spans="4:8" x14ac:dyDescent="0.35">
      <c r="D23" t="s">
        <v>74</v>
      </c>
      <c r="E23" t="s">
        <v>103</v>
      </c>
      <c r="G23" t="s">
        <v>71</v>
      </c>
      <c r="H23" t="s">
        <v>104</v>
      </c>
    </row>
    <row r="24" spans="4:8" x14ac:dyDescent="0.35">
      <c r="D24" t="s">
        <v>105</v>
      </c>
      <c r="E24" t="s">
        <v>106</v>
      </c>
      <c r="G24" t="s">
        <v>71</v>
      </c>
      <c r="H24" t="s">
        <v>107</v>
      </c>
    </row>
    <row r="25" spans="4:8" x14ac:dyDescent="0.35">
      <c r="D25" t="s">
        <v>105</v>
      </c>
      <c r="E25" t="s">
        <v>108</v>
      </c>
      <c r="G25" t="s">
        <v>71</v>
      </c>
      <c r="H25" t="s">
        <v>109</v>
      </c>
    </row>
    <row r="26" spans="4:8" x14ac:dyDescent="0.35">
      <c r="D26" t="s">
        <v>105</v>
      </c>
      <c r="E26" t="s">
        <v>110</v>
      </c>
      <c r="G26" t="s">
        <v>71</v>
      </c>
      <c r="H26" t="s">
        <v>111</v>
      </c>
    </row>
    <row r="27" spans="4:8" x14ac:dyDescent="0.35">
      <c r="D27" t="s">
        <v>105</v>
      </c>
      <c r="E27" t="s">
        <v>112</v>
      </c>
      <c r="G27" t="s">
        <v>113</v>
      </c>
      <c r="H27" t="s">
        <v>114</v>
      </c>
    </row>
    <row r="28" spans="4:8" x14ac:dyDescent="0.35">
      <c r="D28" t="s">
        <v>105</v>
      </c>
      <c r="E28" t="s">
        <v>115</v>
      </c>
      <c r="G28" t="s">
        <v>113</v>
      </c>
      <c r="H28" t="s">
        <v>116</v>
      </c>
    </row>
    <row r="29" spans="4:8" x14ac:dyDescent="0.35">
      <c r="D29" t="s">
        <v>105</v>
      </c>
      <c r="E29" t="s">
        <v>117</v>
      </c>
      <c r="G29" t="s">
        <v>113</v>
      </c>
      <c r="H29" t="s">
        <v>118</v>
      </c>
    </row>
    <row r="30" spans="4:8" x14ac:dyDescent="0.35">
      <c r="D30" t="s">
        <v>105</v>
      </c>
      <c r="E30" t="s">
        <v>119</v>
      </c>
      <c r="G30" t="s">
        <v>113</v>
      </c>
      <c r="H30" t="s">
        <v>120</v>
      </c>
    </row>
    <row r="31" spans="4:8" x14ac:dyDescent="0.35">
      <c r="D31" t="s">
        <v>105</v>
      </c>
      <c r="E31" t="s">
        <v>121</v>
      </c>
      <c r="G31" t="s">
        <v>122</v>
      </c>
      <c r="H31" t="s">
        <v>123</v>
      </c>
    </row>
    <row r="32" spans="4:8" x14ac:dyDescent="0.35">
      <c r="D32" t="s">
        <v>105</v>
      </c>
      <c r="E32" t="s">
        <v>124</v>
      </c>
      <c r="G32" t="s">
        <v>122</v>
      </c>
      <c r="H32" t="s">
        <v>125</v>
      </c>
    </row>
    <row r="33" spans="4:8" x14ac:dyDescent="0.35">
      <c r="D33" t="s">
        <v>105</v>
      </c>
      <c r="E33" t="s">
        <v>126</v>
      </c>
      <c r="G33" t="s">
        <v>122</v>
      </c>
      <c r="H33" t="s">
        <v>127</v>
      </c>
    </row>
    <row r="34" spans="4:8" x14ac:dyDescent="0.35">
      <c r="D34" t="s">
        <v>105</v>
      </c>
      <c r="E34" t="s">
        <v>128</v>
      </c>
      <c r="G34" t="s">
        <v>122</v>
      </c>
      <c r="H34" t="s">
        <v>129</v>
      </c>
    </row>
    <row r="35" spans="4:8" x14ac:dyDescent="0.35">
      <c r="D35" t="s">
        <v>105</v>
      </c>
      <c r="E35" t="s">
        <v>130</v>
      </c>
    </row>
    <row r="36" spans="4:8" x14ac:dyDescent="0.35">
      <c r="D36" t="s">
        <v>105</v>
      </c>
      <c r="E36" t="s">
        <v>131</v>
      </c>
    </row>
    <row r="37" spans="4:8" x14ac:dyDescent="0.35">
      <c r="D37" t="s">
        <v>105</v>
      </c>
      <c r="E37" t="s">
        <v>132</v>
      </c>
    </row>
    <row r="38" spans="4:8" x14ac:dyDescent="0.35">
      <c r="D38" t="s">
        <v>105</v>
      </c>
      <c r="E38" t="s">
        <v>133</v>
      </c>
    </row>
    <row r="39" spans="4:8" x14ac:dyDescent="0.35">
      <c r="D39" t="s">
        <v>105</v>
      </c>
      <c r="E39" t="s">
        <v>134</v>
      </c>
    </row>
    <row r="40" spans="4:8" x14ac:dyDescent="0.35">
      <c r="D40" t="s">
        <v>105</v>
      </c>
      <c r="E40" t="s">
        <v>135</v>
      </c>
    </row>
    <row r="41" spans="4:8" x14ac:dyDescent="0.35">
      <c r="D41" t="s">
        <v>105</v>
      </c>
      <c r="E41" t="s">
        <v>136</v>
      </c>
    </row>
    <row r="42" spans="4:8" x14ac:dyDescent="0.35">
      <c r="D42" t="s">
        <v>105</v>
      </c>
      <c r="E42" t="s">
        <v>137</v>
      </c>
    </row>
    <row r="43" spans="4:8" x14ac:dyDescent="0.35">
      <c r="D43" t="s">
        <v>105</v>
      </c>
      <c r="E43" t="s">
        <v>138</v>
      </c>
    </row>
    <row r="44" spans="4:8" x14ac:dyDescent="0.35">
      <c r="D44" t="s">
        <v>105</v>
      </c>
      <c r="E44" t="s">
        <v>139</v>
      </c>
    </row>
    <row r="45" spans="4:8" x14ac:dyDescent="0.35">
      <c r="D45" t="s">
        <v>105</v>
      </c>
      <c r="E45" t="s">
        <v>140</v>
      </c>
    </row>
    <row r="46" spans="4:8" x14ac:dyDescent="0.35">
      <c r="D46" t="s">
        <v>105</v>
      </c>
      <c r="E46" t="s">
        <v>141</v>
      </c>
    </row>
    <row r="47" spans="4:8" x14ac:dyDescent="0.35">
      <c r="D47" t="s">
        <v>105</v>
      </c>
      <c r="E47" t="s">
        <v>142</v>
      </c>
    </row>
    <row r="48" spans="4:8" x14ac:dyDescent="0.35">
      <c r="D48" t="s">
        <v>105</v>
      </c>
      <c r="E48" t="s">
        <v>143</v>
      </c>
    </row>
    <row r="49" spans="4:5" x14ac:dyDescent="0.35">
      <c r="D49" t="s">
        <v>105</v>
      </c>
      <c r="E49" t="s">
        <v>144</v>
      </c>
    </row>
    <row r="50" spans="4:5" x14ac:dyDescent="0.35">
      <c r="D50" t="s">
        <v>105</v>
      </c>
      <c r="E50" t="s">
        <v>145</v>
      </c>
    </row>
    <row r="51" spans="4:5" x14ac:dyDescent="0.35">
      <c r="D51" t="s">
        <v>105</v>
      </c>
      <c r="E51" t="s">
        <v>146</v>
      </c>
    </row>
    <row r="52" spans="4:5" x14ac:dyDescent="0.35">
      <c r="D52" t="s">
        <v>105</v>
      </c>
      <c r="E52" t="s">
        <v>147</v>
      </c>
    </row>
    <row r="53" spans="4:5" x14ac:dyDescent="0.35">
      <c r="D53" t="s">
        <v>105</v>
      </c>
      <c r="E53" t="s">
        <v>148</v>
      </c>
    </row>
    <row r="54" spans="4:5" x14ac:dyDescent="0.35">
      <c r="D54" t="s">
        <v>105</v>
      </c>
      <c r="E54" t="s">
        <v>149</v>
      </c>
    </row>
    <row r="55" spans="4:5" x14ac:dyDescent="0.35">
      <c r="D55" t="s">
        <v>105</v>
      </c>
      <c r="E55" t="s">
        <v>150</v>
      </c>
    </row>
    <row r="56" spans="4:5" x14ac:dyDescent="0.35">
      <c r="D56" t="s">
        <v>105</v>
      </c>
      <c r="E56" t="s">
        <v>151</v>
      </c>
    </row>
    <row r="57" spans="4:5" x14ac:dyDescent="0.35">
      <c r="D57" t="s">
        <v>105</v>
      </c>
      <c r="E57" t="s">
        <v>152</v>
      </c>
    </row>
    <row r="58" spans="4:5" x14ac:dyDescent="0.35">
      <c r="D58" t="s">
        <v>105</v>
      </c>
      <c r="E58" t="s">
        <v>153</v>
      </c>
    </row>
    <row r="59" spans="4:5" x14ac:dyDescent="0.35">
      <c r="D59" t="s">
        <v>105</v>
      </c>
      <c r="E59" t="s">
        <v>154</v>
      </c>
    </row>
    <row r="60" spans="4:5" x14ac:dyDescent="0.35">
      <c r="D60" t="s">
        <v>105</v>
      </c>
      <c r="E60" t="s">
        <v>155</v>
      </c>
    </row>
    <row r="61" spans="4:5" x14ac:dyDescent="0.35">
      <c r="D61" t="s">
        <v>105</v>
      </c>
      <c r="E61" t="s">
        <v>156</v>
      </c>
    </row>
    <row r="62" spans="4:5" x14ac:dyDescent="0.35">
      <c r="D62" t="s">
        <v>157</v>
      </c>
      <c r="E62" t="s">
        <v>158</v>
      </c>
    </row>
    <row r="63" spans="4:5" x14ac:dyDescent="0.35">
      <c r="D63" t="s">
        <v>157</v>
      </c>
      <c r="E63" t="s">
        <v>159</v>
      </c>
    </row>
    <row r="64" spans="4:5" x14ac:dyDescent="0.35">
      <c r="D64" t="s">
        <v>157</v>
      </c>
      <c r="E64" t="s">
        <v>160</v>
      </c>
    </row>
    <row r="65" spans="4:5" x14ac:dyDescent="0.35">
      <c r="D65" t="s">
        <v>157</v>
      </c>
      <c r="E65" t="s">
        <v>161</v>
      </c>
    </row>
    <row r="66" spans="4:5" x14ac:dyDescent="0.35">
      <c r="D66" t="s">
        <v>157</v>
      </c>
      <c r="E66" t="s">
        <v>162</v>
      </c>
    </row>
    <row r="67" spans="4:5" x14ac:dyDescent="0.35">
      <c r="D67" t="s">
        <v>157</v>
      </c>
      <c r="E67" t="s">
        <v>163</v>
      </c>
    </row>
    <row r="68" spans="4:5" x14ac:dyDescent="0.35">
      <c r="D68" t="s">
        <v>157</v>
      </c>
      <c r="E68" t="s">
        <v>164</v>
      </c>
    </row>
    <row r="69" spans="4:5" x14ac:dyDescent="0.35">
      <c r="D69" t="s">
        <v>157</v>
      </c>
      <c r="E69" t="s">
        <v>165</v>
      </c>
    </row>
    <row r="70" spans="4:5" x14ac:dyDescent="0.35">
      <c r="D70" t="s">
        <v>157</v>
      </c>
      <c r="E70" t="s">
        <v>166</v>
      </c>
    </row>
    <row r="71" spans="4:5" x14ac:dyDescent="0.35">
      <c r="D71" t="s">
        <v>157</v>
      </c>
      <c r="E71" t="s">
        <v>167</v>
      </c>
    </row>
    <row r="72" spans="4:5" x14ac:dyDescent="0.35">
      <c r="D72" t="s">
        <v>157</v>
      </c>
      <c r="E72" t="s">
        <v>168</v>
      </c>
    </row>
    <row r="73" spans="4:5" x14ac:dyDescent="0.35">
      <c r="D73" t="s">
        <v>157</v>
      </c>
      <c r="E73" t="s">
        <v>169</v>
      </c>
    </row>
    <row r="74" spans="4:5" x14ac:dyDescent="0.35">
      <c r="D74" t="s">
        <v>157</v>
      </c>
      <c r="E74" t="s">
        <v>170</v>
      </c>
    </row>
    <row r="75" spans="4:5" x14ac:dyDescent="0.35">
      <c r="D75" t="s">
        <v>157</v>
      </c>
      <c r="E75" t="s">
        <v>171</v>
      </c>
    </row>
    <row r="76" spans="4:5" x14ac:dyDescent="0.35">
      <c r="D76" t="s">
        <v>157</v>
      </c>
      <c r="E76" t="s">
        <v>172</v>
      </c>
    </row>
    <row r="77" spans="4:5" x14ac:dyDescent="0.35">
      <c r="D77" t="s">
        <v>157</v>
      </c>
      <c r="E77" t="s">
        <v>173</v>
      </c>
    </row>
    <row r="78" spans="4:5" x14ac:dyDescent="0.35">
      <c r="D78" t="s">
        <v>157</v>
      </c>
      <c r="E78" t="s">
        <v>174</v>
      </c>
    </row>
    <row r="79" spans="4:5" x14ac:dyDescent="0.35">
      <c r="D79" t="s">
        <v>157</v>
      </c>
      <c r="E79" t="s">
        <v>175</v>
      </c>
    </row>
    <row r="80" spans="4:5" x14ac:dyDescent="0.35">
      <c r="D80" t="s">
        <v>157</v>
      </c>
      <c r="E80" t="s">
        <v>176</v>
      </c>
    </row>
    <row r="81" spans="4:5" x14ac:dyDescent="0.35">
      <c r="D81" t="s">
        <v>157</v>
      </c>
      <c r="E81" t="s">
        <v>177</v>
      </c>
    </row>
    <row r="82" spans="4:5" x14ac:dyDescent="0.35">
      <c r="D82" t="s">
        <v>157</v>
      </c>
      <c r="E82" t="s">
        <v>178</v>
      </c>
    </row>
    <row r="83" spans="4:5" x14ac:dyDescent="0.35">
      <c r="D83" t="s">
        <v>157</v>
      </c>
      <c r="E83" t="s">
        <v>179</v>
      </c>
    </row>
    <row r="84" spans="4:5" x14ac:dyDescent="0.35">
      <c r="D84" t="s">
        <v>157</v>
      </c>
      <c r="E84" t="s">
        <v>180</v>
      </c>
    </row>
    <row r="85" spans="4:5" x14ac:dyDescent="0.35">
      <c r="D85" t="s">
        <v>157</v>
      </c>
      <c r="E85" t="s">
        <v>181</v>
      </c>
    </row>
    <row r="86" spans="4:5" x14ac:dyDescent="0.35">
      <c r="D86" t="s">
        <v>157</v>
      </c>
      <c r="E86" t="s">
        <v>182</v>
      </c>
    </row>
    <row r="87" spans="4:5" x14ac:dyDescent="0.35">
      <c r="D87" t="s">
        <v>157</v>
      </c>
      <c r="E87" t="s">
        <v>183</v>
      </c>
    </row>
    <row r="88" spans="4:5" x14ac:dyDescent="0.35">
      <c r="D88" t="s">
        <v>157</v>
      </c>
      <c r="E88" t="s">
        <v>184</v>
      </c>
    </row>
    <row r="89" spans="4:5" x14ac:dyDescent="0.35">
      <c r="D89" t="s">
        <v>157</v>
      </c>
      <c r="E89" t="s">
        <v>185</v>
      </c>
    </row>
    <row r="90" spans="4:5" x14ac:dyDescent="0.35">
      <c r="D90" t="s">
        <v>186</v>
      </c>
      <c r="E90" t="s">
        <v>187</v>
      </c>
    </row>
    <row r="91" spans="4:5" x14ac:dyDescent="0.35">
      <c r="D91" t="s">
        <v>186</v>
      </c>
      <c r="E91" t="s">
        <v>188</v>
      </c>
    </row>
    <row r="92" spans="4:5" x14ac:dyDescent="0.35">
      <c r="D92" t="s">
        <v>186</v>
      </c>
      <c r="E92" t="s">
        <v>189</v>
      </c>
    </row>
    <row r="93" spans="4:5" x14ac:dyDescent="0.35">
      <c r="D93" t="s">
        <v>186</v>
      </c>
      <c r="E93" t="s">
        <v>190</v>
      </c>
    </row>
    <row r="94" spans="4:5" x14ac:dyDescent="0.35">
      <c r="D94" t="s">
        <v>186</v>
      </c>
      <c r="E94" t="s">
        <v>191</v>
      </c>
    </row>
  </sheetData>
  <pageMargins left="0.7" right="0.7" top="0.78740157499999996" bottom="0.78740157499999996" header="0.3" footer="0.3"/>
  <tableParts count="3">
    <tablePart r:id="rId1"/>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D0804-81F8-4B80-8F75-8D7C43164FAD}">
  <sheetPr>
    <tabColor rgb="FFFFC000"/>
  </sheetPr>
  <dimension ref="A1:Z17"/>
  <sheetViews>
    <sheetView workbookViewId="0">
      <selection activeCell="A17" sqref="A17:B19"/>
    </sheetView>
  </sheetViews>
  <sheetFormatPr baseColWidth="10" defaultColWidth="11.453125" defaultRowHeight="12" x14ac:dyDescent="0.3"/>
  <cols>
    <col min="1" max="1" width="31.1796875" style="18" customWidth="1"/>
    <col min="2" max="16384" width="11.453125" style="18"/>
  </cols>
  <sheetData>
    <row r="1" spans="1:26" x14ac:dyDescent="0.3">
      <c r="A1" s="265" t="s">
        <v>192</v>
      </c>
      <c r="B1" s="265"/>
      <c r="C1" s="265"/>
      <c r="D1" s="265"/>
      <c r="E1" s="265"/>
      <c r="F1" s="265"/>
      <c r="G1" s="265"/>
      <c r="H1" s="265"/>
      <c r="J1" s="266" t="s">
        <v>193</v>
      </c>
      <c r="K1" s="266"/>
      <c r="L1" s="266"/>
      <c r="M1" s="266"/>
      <c r="N1" s="266"/>
      <c r="O1" s="266"/>
      <c r="P1" s="266"/>
      <c r="Q1" s="266"/>
      <c r="S1" s="267" t="s">
        <v>194</v>
      </c>
      <c r="T1" s="267"/>
      <c r="U1" s="267"/>
      <c r="V1" s="267"/>
      <c r="W1" s="267"/>
      <c r="X1" s="267"/>
      <c r="Y1" s="267"/>
      <c r="Z1" s="267"/>
    </row>
    <row r="2" spans="1:26" x14ac:dyDescent="0.3">
      <c r="A2" s="19" t="s">
        <v>41</v>
      </c>
      <c r="B2" s="19" t="s">
        <v>195</v>
      </c>
      <c r="C2" s="19"/>
      <c r="D2" s="19" t="s">
        <v>41</v>
      </c>
      <c r="E2" s="19" t="s">
        <v>195</v>
      </c>
      <c r="F2" s="19"/>
      <c r="G2" s="19" t="s">
        <v>41</v>
      </c>
      <c r="H2" s="19" t="s">
        <v>195</v>
      </c>
      <c r="J2" s="20" t="s">
        <v>41</v>
      </c>
      <c r="K2" s="20" t="s">
        <v>195</v>
      </c>
      <c r="L2" s="20"/>
      <c r="M2" s="20" t="s">
        <v>41</v>
      </c>
      <c r="N2" s="20" t="s">
        <v>195</v>
      </c>
      <c r="O2" s="20"/>
      <c r="P2" s="20" t="s">
        <v>41</v>
      </c>
      <c r="Q2" s="20" t="s">
        <v>195</v>
      </c>
      <c r="S2" s="21" t="s">
        <v>41</v>
      </c>
      <c r="T2" s="21" t="s">
        <v>195</v>
      </c>
      <c r="U2" s="21"/>
      <c r="V2" s="21" t="s">
        <v>41</v>
      </c>
      <c r="W2" s="21" t="s">
        <v>195</v>
      </c>
      <c r="X2" s="21"/>
      <c r="Y2" s="21" t="s">
        <v>41</v>
      </c>
      <c r="Z2" s="21" t="s">
        <v>195</v>
      </c>
    </row>
    <row r="3" spans="1:26" x14ac:dyDescent="0.3">
      <c r="A3" s="19" t="str" cm="1">
        <f t="array" ref="A3:A5">_xlfn.UNIQUE(Handlungssimulation[Handlungskompetenzen Handlungssimulation],FALSE)</f>
        <v>a1 Kaufmännische Kompetenzentwicklung überprüfen und weiterentwickeln</v>
      </c>
      <c r="B3" s="19" t="e" cm="1" vm="1">
        <f t="array" ref="B3">_xlfn.UNIQUE(_xlfn._xlws.FILTER(Handlungssimulation[Leistungsziele Handlungssimulation],Handlungssimulation[Handlungskompetenzen Handlungssimulation]='1_PEX'!A10),FALSE)</f>
        <v>#VALUE!</v>
      </c>
      <c r="C3" s="19"/>
      <c r="D3" s="19" t="str" cm="1">
        <f t="array" ref="D3:D5">_xlfn.UNIQUE(Handlungssimulation[Handlungskompetenzen Handlungssimulation],FALSE)</f>
        <v>a1 Kaufmännische Kompetenzentwicklung überprüfen und weiterentwickeln</v>
      </c>
      <c r="E3" s="19" t="e" cm="1" vm="1">
        <f t="array" ref="E3">_xlfn.UNIQUE(_xlfn._xlws.FILTER(Handlungssimulation[Leistungsziele Handlungssimulation],Handlungssimulation[Handlungskompetenzen Handlungssimulation]='1_PEX'!A13),FALSE)</f>
        <v>#VALUE!</v>
      </c>
      <c r="F3" s="19"/>
      <c r="G3" s="19" t="str" cm="1">
        <f t="array" ref="G3:G5">_xlfn.UNIQUE(Handlungssimulation[Handlungskompetenzen Handlungssimulation],FALSE)</f>
        <v>a1 Kaufmännische Kompetenzentwicklung überprüfen und weiterentwickeln</v>
      </c>
      <c r="H3" s="19" t="e" cm="1" vm="1">
        <f t="array" ref="H3">_xlfn.UNIQUE(_xlfn._xlws.FILTER(Handlungssimulation[Leistungsziele Handlungssimulation],Handlungssimulation[Handlungskompetenzen Handlungssimulation]='1_PEX'!A16),FALSE)</f>
        <v>#VALUE!</v>
      </c>
      <c r="J3" s="20" t="str" cm="1">
        <f t="array" ref="J3:J7">_xlfn.UNIQUE(Handlungssimulation5[Handlungskompetenzen Handlungssimulation],FALSE)</f>
        <v>c1 Aufgaben und Ressourcen im kaufmännischen Arbeitsbereich planen, koordinieren und optimieren</v>
      </c>
      <c r="K3" s="20" t="e" cm="1" vm="1">
        <f t="array" ref="K3">_xlfn.UNIQUE(_xlfn._xlws.FILTER(Handlungssimulation5[Leistungsziele Handlungssimulation],Handlungssimulation5[Handlungskompetenzen Handlungssimulation]='1_PEX'!A20),FALSE)</f>
        <v>#VALUE!</v>
      </c>
      <c r="L3" s="20"/>
      <c r="M3" s="20" t="str" cm="1">
        <f t="array" ref="M3:M7">_xlfn.UNIQUE(Handlungssimulation5[Handlungskompetenzen Handlungssimulation],FALSE)</f>
        <v>c1 Aufgaben und Ressourcen im kaufmännischen Arbeitsbereich planen, koordinieren und optimieren</v>
      </c>
      <c r="N3" s="20" t="e" cm="1" vm="1">
        <f t="array" ref="N3">_xlfn.UNIQUE(_xlfn._xlws.FILTER(Handlungssimulation5[Leistungsziele Handlungssimulation],Handlungssimulation5[Handlungskompetenzen Handlungssimulation]='1_PEX'!A23),FALSE)</f>
        <v>#VALUE!</v>
      </c>
      <c r="O3" s="20"/>
      <c r="P3" s="20" t="str" cm="1">
        <f t="array" ref="P3:P7">_xlfn.UNIQUE(Handlungssimulation5[Handlungskompetenzen Handlungssimulation],FALSE)</f>
        <v>c1 Aufgaben und Ressourcen im kaufmännischen Arbeitsbereich planen, koordinieren und optimieren</v>
      </c>
      <c r="Q3" s="20" t="e" cm="1" vm="1">
        <f t="array" ref="Q3">_xlfn.UNIQUE(_xlfn._xlws.FILTER(Handlungssimulation5[Leistungsziele Handlungssimulation],Handlungssimulation5[Handlungskompetenzen Handlungssimulation]='1_PEX'!A26),FALSE)</f>
        <v>#VALUE!</v>
      </c>
      <c r="S3" s="21" t="str" cm="1">
        <f t="array" ref="S3:S6">_xlfn.UNIQUE(Handlungssimulation56[Handlungskompetenzen Handlungssimulation],FALSE)</f>
        <v>e1 Applikationen im kaufmännischen Bereich anwenden</v>
      </c>
      <c r="T3" s="21" t="e" cm="1" vm="1">
        <f t="array" ref="T3">_xlfn.UNIQUE(_xlfn._xlws.FILTER(Handlungssimulation56[Leistungsziele Handlungssimulation],Handlungssimulation56[Handlungskompetenzen Handlungssimulation]='1_PEX'!A30),FALSE)</f>
        <v>#VALUE!</v>
      </c>
      <c r="U3" s="21"/>
      <c r="V3" s="21" t="str" cm="1">
        <f t="array" ref="V3:V6">_xlfn.UNIQUE(Handlungssimulation56[Handlungskompetenzen Handlungssimulation],FALSE)</f>
        <v>e1 Applikationen im kaufmännischen Bereich anwenden</v>
      </c>
      <c r="W3" s="21" t="e" cm="1" vm="1">
        <f t="array" ref="W3">_xlfn.UNIQUE(_xlfn._xlws.FILTER(Handlungssimulation56[Leistungsziele Handlungssimulation],Handlungssimulation56[Handlungskompetenzen Handlungssimulation]='1_PEX'!A33),FALSE)</f>
        <v>#VALUE!</v>
      </c>
      <c r="X3" s="21"/>
      <c r="Y3" s="21" t="str" cm="1">
        <f t="array" ref="Y3:Y6">_xlfn.UNIQUE(Handlungssimulation56[Handlungskompetenzen Handlungssimulation],FALSE)</f>
        <v>e1 Applikationen im kaufmännischen Bereich anwenden</v>
      </c>
      <c r="Z3" s="21" t="e" cm="1" vm="1">
        <f t="array" ref="Z3">_xlfn.UNIQUE(_xlfn._xlws.FILTER(Handlungssimulation56[Leistungsziele Handlungssimulation],Handlungssimulation56[Handlungskompetenzen Handlungssimulation]='1_PEX'!A36),FALSE)</f>
        <v>#VALUE!</v>
      </c>
    </row>
    <row r="4" spans="1:26" x14ac:dyDescent="0.3">
      <c r="A4" s="19" t="str">
        <v>a2 Netzwerke im kaufmännischen Bereich aufbauen und nutzen</v>
      </c>
      <c r="B4" s="19"/>
      <c r="C4" s="19"/>
      <c r="D4" s="19" t="str">
        <v>a2 Netzwerke im kaufmännischen Bereich aufbauen und nutzen</v>
      </c>
      <c r="E4" s="19"/>
      <c r="F4" s="19"/>
      <c r="G4" s="19" t="str">
        <v>a2 Netzwerke im kaufmännischen Bereich aufbauen und nutzen</v>
      </c>
      <c r="H4" s="19"/>
      <c r="J4" s="20" t="str">
        <v>c2 Kaufmännische Unterstützungsprozesse koordinieren und umsetzen</v>
      </c>
      <c r="K4" s="20"/>
      <c r="L4" s="20"/>
      <c r="M4" s="20" t="str">
        <v>c2 Kaufmännische Unterstützungsprozesse koordinieren und umsetzen</v>
      </c>
      <c r="N4" s="20"/>
      <c r="O4" s="20"/>
      <c r="P4" s="20" t="str">
        <v>c2 Kaufmännische Unterstützungsprozesse koordinieren und umsetzen</v>
      </c>
      <c r="Q4" s="20"/>
      <c r="S4" s="21" t="str">
        <v>e2 Informationen im wirtschaftlichen und kaufmännischen Bereich recherchieren und auswerten</v>
      </c>
      <c r="T4" s="21"/>
      <c r="U4" s="21"/>
      <c r="V4" s="21" t="str">
        <v>e2 Informationen im wirtschaftlichen und kaufmännischen Bereich recherchieren und auswerten</v>
      </c>
      <c r="W4" s="21"/>
      <c r="X4" s="21"/>
      <c r="Y4" s="21" t="str">
        <v>e2 Informationen im wirtschaftlichen und kaufmännischen Bereich recherchieren und auswerten</v>
      </c>
      <c r="Z4" s="21"/>
    </row>
    <row r="5" spans="1:26" x14ac:dyDescent="0.3">
      <c r="A5" s="19" t="str">
        <v>a3 Kaufmännische Aufträge entgegennehmen und bearbeiten</v>
      </c>
      <c r="B5" s="19"/>
      <c r="C5" s="19"/>
      <c r="D5" s="19" t="str">
        <v>a3 Kaufmännische Aufträge entgegennehmen und bearbeiten</v>
      </c>
      <c r="E5" s="19"/>
      <c r="F5" s="19"/>
      <c r="G5" s="19" t="str">
        <v>a3 Kaufmännische Aufträge entgegennehmen und bearbeiten</v>
      </c>
      <c r="H5" s="19"/>
      <c r="J5" s="20" t="str">
        <v>c3 Betriebliche Prozesse dokumentieren, koordinieren und umsetzen</v>
      </c>
      <c r="K5" s="20"/>
      <c r="L5" s="20"/>
      <c r="M5" s="20" t="str">
        <v>c3 Betriebliche Prozesse dokumentieren, koordinieren und umsetzen</v>
      </c>
      <c r="N5" s="20"/>
      <c r="O5" s="20"/>
      <c r="P5" s="20" t="str">
        <v>c3 Betriebliche Prozesse dokumentieren, koordinieren und umsetzen</v>
      </c>
      <c r="Q5" s="20"/>
      <c r="S5" s="21" t="str">
        <v>e3 Markt- und betriebsbezogene Statistiken und Daten auswerten und aufbereiten</v>
      </c>
      <c r="T5" s="21"/>
      <c r="U5" s="21"/>
      <c r="V5" s="21" t="str">
        <v>e3 Markt- und betriebsbezogene Statistiken und Daten auswerten und aufbereiten</v>
      </c>
      <c r="W5" s="21"/>
      <c r="X5" s="21"/>
      <c r="Y5" s="21" t="str">
        <v>e3 Markt- und betriebsbezogene Statistiken und Daten auswerten und aufbereiten</v>
      </c>
      <c r="Z5" s="21"/>
    </row>
    <row r="6" spans="1:26" x14ac:dyDescent="0.3">
      <c r="A6" s="19"/>
      <c r="B6" s="19"/>
      <c r="C6" s="19"/>
      <c r="D6" s="19"/>
      <c r="E6" s="19"/>
      <c r="F6" s="19"/>
      <c r="G6" s="19"/>
      <c r="H6" s="19"/>
      <c r="J6" s="20" t="str">
        <v>c4 Marketing- und Kommunikationsaktivitäten umsetzen</v>
      </c>
      <c r="K6" s="20"/>
      <c r="L6" s="20"/>
      <c r="M6" s="20" t="str">
        <v>c4 Marketing- und Kommunikationsaktivitäten umsetzen</v>
      </c>
      <c r="N6" s="20"/>
      <c r="O6" s="20"/>
      <c r="P6" s="20" t="str">
        <v>c4 Marketing- und Kommunikationsaktivitäten umsetzen</v>
      </c>
      <c r="Q6" s="20"/>
      <c r="S6" s="21" t="str">
        <v>e4 Betriebsbezogene Inhalte multimedial aufbereiten</v>
      </c>
      <c r="T6" s="21"/>
      <c r="U6" s="21"/>
      <c r="V6" s="21" t="str">
        <v>e4 Betriebsbezogene Inhalte multimedial aufbereiten</v>
      </c>
      <c r="W6" s="21"/>
      <c r="X6" s="21"/>
      <c r="Y6" s="21" t="str">
        <v>e4 Betriebsbezogene Inhalte multimedial aufbereiten</v>
      </c>
      <c r="Z6" s="21"/>
    </row>
    <row r="7" spans="1:26" x14ac:dyDescent="0.3">
      <c r="A7" s="19"/>
      <c r="B7" s="19"/>
      <c r="C7" s="19"/>
      <c r="D7" s="19"/>
      <c r="E7" s="19"/>
      <c r="F7" s="19"/>
      <c r="G7" s="19"/>
      <c r="H7" s="19"/>
      <c r="J7" s="20" t="str">
        <v>c5 Finanzielle Vorgänge betreuen und kontrollieren</v>
      </c>
      <c r="K7" s="20"/>
      <c r="L7" s="20"/>
      <c r="M7" s="20" t="str">
        <v>c5 Finanzielle Vorgänge betreuen und kontrollieren</v>
      </c>
      <c r="N7" s="20"/>
      <c r="O7" s="20"/>
      <c r="P7" s="20" t="str">
        <v>c5 Finanzielle Vorgänge betreuen und kontrollieren</v>
      </c>
      <c r="Q7" s="20"/>
      <c r="S7" s="21"/>
      <c r="T7" s="21"/>
      <c r="U7" s="21"/>
      <c r="V7" s="21"/>
      <c r="W7" s="21"/>
      <c r="X7" s="21"/>
      <c r="Y7" s="21"/>
      <c r="Z7" s="21"/>
    </row>
    <row r="8" spans="1:26" x14ac:dyDescent="0.3">
      <c r="A8" s="19"/>
      <c r="B8" s="19"/>
      <c r="C8" s="19"/>
      <c r="D8" s="19"/>
      <c r="E8" s="19"/>
      <c r="F8" s="19"/>
      <c r="G8" s="19"/>
      <c r="H8" s="19"/>
      <c r="J8" s="20"/>
      <c r="K8" s="20"/>
      <c r="L8" s="20"/>
      <c r="M8" s="20"/>
      <c r="N8" s="20"/>
      <c r="O8" s="20"/>
      <c r="P8" s="20"/>
      <c r="Q8" s="20"/>
      <c r="S8" s="21"/>
      <c r="T8" s="21"/>
      <c r="U8" s="21"/>
      <c r="V8" s="21"/>
      <c r="W8" s="21"/>
      <c r="X8" s="21"/>
      <c r="Y8" s="21"/>
      <c r="Z8" s="21"/>
    </row>
    <row r="9" spans="1:26" x14ac:dyDescent="0.3">
      <c r="A9" s="19"/>
      <c r="B9" s="19"/>
      <c r="C9" s="19"/>
      <c r="D9" s="19"/>
      <c r="E9" s="19"/>
      <c r="F9" s="19"/>
      <c r="G9" s="19"/>
      <c r="H9" s="19"/>
      <c r="J9" s="20"/>
      <c r="K9" s="20"/>
      <c r="L9" s="20"/>
      <c r="M9" s="20"/>
      <c r="N9" s="20"/>
      <c r="O9" s="20"/>
      <c r="P9" s="20"/>
      <c r="Q9" s="20"/>
      <c r="S9" s="21"/>
      <c r="T9" s="21"/>
      <c r="U9" s="21"/>
      <c r="V9" s="21"/>
      <c r="W9" s="21"/>
      <c r="X9" s="21"/>
      <c r="Y9" s="21"/>
      <c r="Z9" s="21"/>
    </row>
    <row r="10" spans="1:26" x14ac:dyDescent="0.3">
      <c r="A10" s="19"/>
      <c r="B10" s="19"/>
      <c r="C10" s="19"/>
      <c r="D10" s="19"/>
      <c r="E10" s="19"/>
      <c r="F10" s="19"/>
      <c r="G10" s="19"/>
      <c r="H10" s="19"/>
      <c r="J10" s="20"/>
      <c r="K10" s="20"/>
      <c r="L10" s="20"/>
      <c r="M10" s="20"/>
      <c r="N10" s="20"/>
      <c r="O10" s="20"/>
      <c r="P10" s="20"/>
      <c r="Q10" s="20"/>
      <c r="S10" s="21"/>
      <c r="T10" s="21"/>
      <c r="U10" s="21"/>
      <c r="V10" s="21"/>
      <c r="W10" s="21"/>
      <c r="X10" s="21"/>
      <c r="Y10" s="21"/>
      <c r="Z10" s="21"/>
    </row>
    <row r="11" spans="1:26" x14ac:dyDescent="0.3">
      <c r="A11" s="19"/>
      <c r="B11" s="19"/>
      <c r="C11" s="19"/>
      <c r="D11" s="19"/>
      <c r="E11" s="19"/>
      <c r="F11" s="19"/>
      <c r="G11" s="19"/>
      <c r="H11" s="19"/>
      <c r="J11" s="20"/>
      <c r="K11" s="20"/>
      <c r="L11" s="20"/>
      <c r="M11" s="20"/>
      <c r="N11" s="20"/>
      <c r="O11" s="20"/>
      <c r="P11" s="20"/>
      <c r="Q11" s="20"/>
      <c r="S11" s="21"/>
      <c r="T11" s="21"/>
      <c r="U11" s="21"/>
      <c r="V11" s="21"/>
      <c r="W11" s="21"/>
      <c r="X11" s="21"/>
      <c r="Y11" s="21"/>
      <c r="Z11" s="21"/>
    </row>
    <row r="12" spans="1:26" x14ac:dyDescent="0.3">
      <c r="A12" s="19"/>
      <c r="B12" s="19"/>
      <c r="C12" s="19"/>
      <c r="D12" s="19"/>
      <c r="E12" s="19"/>
      <c r="F12" s="19"/>
      <c r="G12" s="19"/>
      <c r="H12" s="19"/>
      <c r="J12" s="20"/>
      <c r="K12" s="20"/>
      <c r="L12" s="20"/>
      <c r="M12" s="20"/>
      <c r="N12" s="20"/>
      <c r="O12" s="20"/>
      <c r="P12" s="20"/>
      <c r="Q12" s="20"/>
      <c r="S12" s="21"/>
      <c r="T12" s="21"/>
      <c r="U12" s="21"/>
      <c r="V12" s="21"/>
      <c r="W12" s="21"/>
      <c r="X12" s="21"/>
      <c r="Y12" s="21"/>
      <c r="Z12" s="21"/>
    </row>
    <row r="13" spans="1:26" x14ac:dyDescent="0.3">
      <c r="A13" s="19"/>
      <c r="B13" s="19"/>
      <c r="C13" s="19"/>
      <c r="D13" s="19"/>
      <c r="E13" s="19"/>
      <c r="F13" s="19"/>
      <c r="G13" s="19"/>
      <c r="H13" s="19"/>
      <c r="J13" s="20"/>
      <c r="K13" s="20"/>
      <c r="L13" s="20"/>
      <c r="M13" s="20"/>
      <c r="N13" s="20"/>
      <c r="O13" s="20"/>
      <c r="P13" s="20"/>
      <c r="Q13" s="20"/>
      <c r="S13" s="21"/>
      <c r="T13" s="21"/>
      <c r="U13" s="21"/>
      <c r="V13" s="21"/>
      <c r="W13" s="21"/>
      <c r="X13" s="21"/>
      <c r="Y13" s="21"/>
      <c r="Z13" s="21"/>
    </row>
    <row r="14" spans="1:26" x14ac:dyDescent="0.3">
      <c r="A14" s="19"/>
      <c r="B14" s="19"/>
      <c r="C14" s="19"/>
      <c r="D14" s="19"/>
      <c r="E14" s="19"/>
      <c r="F14" s="19"/>
      <c r="G14" s="19"/>
      <c r="H14" s="19"/>
      <c r="J14" s="20"/>
      <c r="K14" s="20"/>
      <c r="L14" s="20"/>
      <c r="M14" s="20"/>
      <c r="N14" s="20"/>
      <c r="O14" s="20"/>
      <c r="P14" s="20"/>
      <c r="Q14" s="20"/>
      <c r="S14" s="21"/>
      <c r="T14" s="21"/>
      <c r="U14" s="21"/>
      <c r="V14" s="21"/>
      <c r="W14" s="21"/>
      <c r="X14" s="21"/>
      <c r="Y14" s="21"/>
      <c r="Z14" s="21"/>
    </row>
    <row r="15" spans="1:26" x14ac:dyDescent="0.3">
      <c r="A15" s="19"/>
      <c r="B15" s="19"/>
      <c r="C15" s="19"/>
      <c r="D15" s="19"/>
      <c r="E15" s="19"/>
      <c r="F15" s="19"/>
      <c r="G15" s="19"/>
      <c r="H15" s="19"/>
      <c r="J15" s="20"/>
      <c r="K15" s="20"/>
      <c r="L15" s="20"/>
      <c r="M15" s="20"/>
      <c r="N15" s="20"/>
      <c r="O15" s="20"/>
      <c r="P15" s="20"/>
      <c r="Q15" s="20"/>
      <c r="S15" s="21"/>
      <c r="T15" s="21"/>
      <c r="U15" s="21"/>
      <c r="V15" s="21"/>
      <c r="W15" s="21"/>
      <c r="X15" s="21"/>
      <c r="Y15" s="21"/>
      <c r="Z15" s="21"/>
    </row>
    <row r="16" spans="1:26" x14ac:dyDescent="0.3">
      <c r="A16" s="19"/>
      <c r="B16" s="19"/>
      <c r="C16" s="19"/>
      <c r="D16" s="19"/>
      <c r="E16" s="19"/>
      <c r="F16" s="19"/>
      <c r="G16" s="19"/>
      <c r="H16" s="19"/>
      <c r="J16" s="20"/>
      <c r="K16" s="20"/>
      <c r="L16" s="20"/>
      <c r="M16" s="20"/>
      <c r="N16" s="20"/>
      <c r="O16" s="20"/>
      <c r="P16" s="20"/>
      <c r="Q16" s="20"/>
      <c r="S16" s="21"/>
      <c r="T16" s="21"/>
      <c r="U16" s="21"/>
      <c r="V16" s="21"/>
      <c r="W16" s="21"/>
      <c r="X16" s="21"/>
      <c r="Y16" s="21"/>
      <c r="Z16" s="21"/>
    </row>
    <row r="17" spans="1:26" x14ac:dyDescent="0.3">
      <c r="A17" s="19"/>
      <c r="B17" s="19"/>
      <c r="C17" s="19"/>
      <c r="D17" s="19"/>
      <c r="E17" s="19"/>
      <c r="F17" s="19"/>
      <c r="G17" s="19"/>
      <c r="H17" s="19"/>
      <c r="J17" s="20"/>
      <c r="K17" s="20"/>
      <c r="L17" s="20"/>
      <c r="M17" s="20"/>
      <c r="N17" s="20"/>
      <c r="O17" s="20"/>
      <c r="P17" s="20"/>
      <c r="Q17" s="20"/>
      <c r="S17" s="21"/>
      <c r="T17" s="21"/>
      <c r="U17" s="21"/>
      <c r="V17" s="21"/>
      <c r="W17" s="21"/>
      <c r="X17" s="21"/>
      <c r="Y17" s="21"/>
      <c r="Z17" s="21"/>
    </row>
  </sheetData>
  <mergeCells count="3">
    <mergeCell ref="A1:H1"/>
    <mergeCell ref="J1:Q1"/>
    <mergeCell ref="S1:Z1"/>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6968-C725-4D91-9FE9-3DC634D1F99D}">
  <sheetPr>
    <tabColor rgb="FFFFC000"/>
  </sheetPr>
  <dimension ref="A1:D64"/>
  <sheetViews>
    <sheetView showGridLines="0" showRuler="0" zoomScaleNormal="100" zoomScalePageLayoutView="84" workbookViewId="0">
      <selection activeCell="C10" sqref="C10:C14"/>
    </sheetView>
  </sheetViews>
  <sheetFormatPr baseColWidth="10" defaultColWidth="11.453125" defaultRowHeight="14.5" x14ac:dyDescent="0.35"/>
  <cols>
    <col min="1" max="1" width="17.26953125" bestFit="1" customWidth="1"/>
    <col min="2" max="2" width="96" customWidth="1"/>
    <col min="3" max="3" width="22.453125" customWidth="1"/>
    <col min="4" max="4" width="113.81640625" customWidth="1"/>
  </cols>
  <sheetData>
    <row r="1" spans="1:4" x14ac:dyDescent="0.35">
      <c r="A1" s="25" t="s">
        <v>0</v>
      </c>
      <c r="B1" s="51">
        <f>IF('0_Deckblatt und Anleitung'!C1="","",'0_Deckblatt und Anleitung'!C1)</f>
        <v>46073</v>
      </c>
      <c r="C1" s="27" t="s">
        <v>1</v>
      </c>
      <c r="D1" s="52" t="str">
        <f>IF('0_Deckblatt und Anleitung'!E1="","",'0_Deckblatt und Anleitung'!E1)</f>
        <v>Technopark Zürich</v>
      </c>
    </row>
    <row r="2" spans="1:4" ht="26" x14ac:dyDescent="0.35">
      <c r="A2" s="24" t="s">
        <v>196</v>
      </c>
      <c r="B2" s="65" t="str">
        <f>IF('0_Deckblatt und Anleitung'!C2="","",'0_Deckblatt und Anleitung'!C2)</f>
        <v>Sandra Beispiel</v>
      </c>
      <c r="C2" s="90" t="s">
        <v>3</v>
      </c>
      <c r="D2" s="53" t="str">
        <f>IF('0_Deckblatt und Anleitung'!E2="","",'0_Deckblatt und Anleitung'!E2)</f>
        <v>Experte Eins</v>
      </c>
    </row>
    <row r="3" spans="1:4" ht="26" x14ac:dyDescent="0.35">
      <c r="A3" s="24" t="s">
        <v>197</v>
      </c>
      <c r="B3" s="65" t="str">
        <f>IF('0_Deckblatt und Anleitung'!C3="","",'0_Deckblatt und Anleitung'!C3)</f>
        <v>Test-Firma GmbH</v>
      </c>
      <c r="C3" s="5" t="s">
        <v>5</v>
      </c>
      <c r="D3" s="53" t="str">
        <f>IF('0_Deckblatt und Anleitung'!E3="","",'0_Deckblatt und Anleitung'!E3)</f>
        <v>Expertin Zwei</v>
      </c>
    </row>
    <row r="4" spans="1:4" x14ac:dyDescent="0.35">
      <c r="A4" s="31" t="s">
        <v>6</v>
      </c>
      <c r="B4" s="12">
        <f>IF('0_Deckblatt und Anleitung'!C4="","",'0_Deckblatt und Anleitung'!C4)</f>
        <v>1235</v>
      </c>
      <c r="C4" s="5" t="s">
        <v>7</v>
      </c>
      <c r="D4" s="53">
        <f>IF('0_Deckblatt und Anleitung'!E4="","",'0_Deckblatt und Anleitung'!E4)</f>
        <v>2</v>
      </c>
    </row>
    <row r="5" spans="1:4" ht="15" thickBot="1" x14ac:dyDescent="0.4">
      <c r="A5" s="32" t="s">
        <v>8</v>
      </c>
      <c r="B5" s="288" t="str">
        <f>IF('0_Deckblatt und Anleitung'!C5="","",'0_Deckblatt und Anleitung'!C5)</f>
        <v>Vorstellung Produktinnovation</v>
      </c>
      <c r="C5" s="288"/>
      <c r="D5" s="289"/>
    </row>
    <row r="7" spans="1:4" ht="77.900000000000006" customHeight="1" x14ac:dyDescent="0.35">
      <c r="B7" s="290" t="s">
        <v>198</v>
      </c>
      <c r="C7" s="290"/>
      <c r="D7" s="290"/>
    </row>
    <row r="8" spans="1:4" ht="15" thickBot="1" x14ac:dyDescent="0.4"/>
    <row r="9" spans="1:4" s="111" customFormat="1" ht="30.75" customHeight="1" thickTop="1" thickBot="1" x14ac:dyDescent="0.4">
      <c r="A9" s="139" t="s">
        <v>199</v>
      </c>
      <c r="B9" s="140" t="s">
        <v>200</v>
      </c>
      <c r="C9" s="140" t="s">
        <v>201</v>
      </c>
      <c r="D9" s="141" t="s">
        <v>202</v>
      </c>
    </row>
    <row r="10" spans="1:4" ht="19" thickTop="1" x14ac:dyDescent="0.45">
      <c r="A10" s="287" t="s">
        <v>203</v>
      </c>
      <c r="B10" s="142" t="s">
        <v>204</v>
      </c>
      <c r="C10" s="291"/>
      <c r="D10" s="293"/>
    </row>
    <row r="11" spans="1:4" ht="25.5" customHeight="1" x14ac:dyDescent="0.4">
      <c r="A11" s="277"/>
      <c r="B11" s="143" t="s">
        <v>205</v>
      </c>
      <c r="C11" s="269"/>
      <c r="D11" s="282"/>
    </row>
    <row r="12" spans="1:4" ht="16" x14ac:dyDescent="0.4">
      <c r="A12" s="277"/>
      <c r="B12" s="144" t="s">
        <v>206</v>
      </c>
      <c r="C12" s="269"/>
      <c r="D12" s="282"/>
    </row>
    <row r="13" spans="1:4" ht="16" x14ac:dyDescent="0.4">
      <c r="A13" s="277"/>
      <c r="B13" s="145" t="s">
        <v>415</v>
      </c>
      <c r="C13" s="269"/>
      <c r="D13" s="282"/>
    </row>
    <row r="14" spans="1:4" ht="48" x14ac:dyDescent="0.35">
      <c r="A14" s="277"/>
      <c r="B14" s="157" t="s">
        <v>414</v>
      </c>
      <c r="C14" s="292"/>
      <c r="D14" s="294"/>
    </row>
    <row r="15" spans="1:4" ht="18.5" x14ac:dyDescent="0.45">
      <c r="A15" s="277"/>
      <c r="B15" s="146" t="s">
        <v>207</v>
      </c>
      <c r="C15" s="295"/>
      <c r="D15" s="296"/>
    </row>
    <row r="16" spans="1:4" ht="25.5" customHeight="1" x14ac:dyDescent="0.4">
      <c r="A16" s="277"/>
      <c r="B16" s="143" t="s">
        <v>208</v>
      </c>
      <c r="C16" s="269"/>
      <c r="D16" s="282"/>
    </row>
    <row r="17" spans="1:4" ht="48" x14ac:dyDescent="0.4">
      <c r="A17" s="277"/>
      <c r="B17" s="147" t="s">
        <v>209</v>
      </c>
      <c r="C17" s="269"/>
      <c r="D17" s="282"/>
    </row>
    <row r="18" spans="1:4" ht="16" x14ac:dyDescent="0.4">
      <c r="A18" s="277"/>
      <c r="B18" s="130" t="s">
        <v>413</v>
      </c>
      <c r="C18" s="269"/>
      <c r="D18" s="282"/>
    </row>
    <row r="19" spans="1:4" ht="48.5" thickBot="1" x14ac:dyDescent="0.4">
      <c r="A19" s="278"/>
      <c r="B19" s="158" t="s">
        <v>414</v>
      </c>
      <c r="C19" s="284"/>
      <c r="D19" s="286"/>
    </row>
    <row r="20" spans="1:4" ht="18.5" x14ac:dyDescent="0.45">
      <c r="A20" s="276" t="s">
        <v>39</v>
      </c>
      <c r="B20" s="146" t="s">
        <v>210</v>
      </c>
      <c r="C20" s="279"/>
      <c r="D20" s="281"/>
    </row>
    <row r="21" spans="1:4" ht="25.5" customHeight="1" x14ac:dyDescent="0.4">
      <c r="A21" s="277"/>
      <c r="B21" s="143" t="s">
        <v>211</v>
      </c>
      <c r="C21" s="269"/>
      <c r="D21" s="282"/>
    </row>
    <row r="22" spans="1:4" ht="35.25" customHeight="1" x14ac:dyDescent="0.4">
      <c r="A22" s="277"/>
      <c r="B22" s="144" t="s">
        <v>212</v>
      </c>
      <c r="C22" s="269"/>
      <c r="D22" s="282"/>
    </row>
    <row r="23" spans="1:4" ht="16" x14ac:dyDescent="0.4">
      <c r="A23" s="277"/>
      <c r="B23" s="104" t="s">
        <v>413</v>
      </c>
      <c r="C23" s="269"/>
      <c r="D23" s="282"/>
    </row>
    <row r="24" spans="1:4" ht="48" x14ac:dyDescent="0.35">
      <c r="A24" s="277"/>
      <c r="B24" s="157" t="s">
        <v>414</v>
      </c>
      <c r="C24" s="280"/>
      <c r="D24" s="283"/>
    </row>
    <row r="25" spans="1:4" ht="18.5" x14ac:dyDescent="0.45">
      <c r="A25" s="277"/>
      <c r="B25" s="146" t="s">
        <v>213</v>
      </c>
      <c r="C25" s="268"/>
      <c r="D25" s="285"/>
    </row>
    <row r="26" spans="1:4" ht="25.5" customHeight="1" x14ac:dyDescent="0.4">
      <c r="A26" s="277"/>
      <c r="B26" s="159" t="s">
        <v>214</v>
      </c>
      <c r="C26" s="269"/>
      <c r="D26" s="282"/>
    </row>
    <row r="27" spans="1:4" ht="16" x14ac:dyDescent="0.4">
      <c r="A27" s="277"/>
      <c r="B27" s="160" t="s">
        <v>215</v>
      </c>
      <c r="C27" s="269"/>
      <c r="D27" s="282"/>
    </row>
    <row r="28" spans="1:4" ht="16" x14ac:dyDescent="0.4">
      <c r="A28" s="277"/>
      <c r="B28" s="130" t="s">
        <v>413</v>
      </c>
      <c r="C28" s="269"/>
      <c r="D28" s="282"/>
    </row>
    <row r="29" spans="1:4" ht="48.5" thickBot="1" x14ac:dyDescent="0.4">
      <c r="A29" s="278"/>
      <c r="B29" s="161" t="s">
        <v>414</v>
      </c>
      <c r="C29" s="284"/>
      <c r="D29" s="286"/>
    </row>
    <row r="30" spans="1:4" ht="18.5" x14ac:dyDescent="0.45">
      <c r="A30" s="273" t="s">
        <v>40</v>
      </c>
      <c r="B30" s="162" t="s">
        <v>216</v>
      </c>
      <c r="C30" s="279"/>
      <c r="D30" s="281"/>
    </row>
    <row r="31" spans="1:4" ht="25.5" customHeight="1" x14ac:dyDescent="0.4">
      <c r="A31" s="274"/>
      <c r="B31" s="163" t="s">
        <v>217</v>
      </c>
      <c r="C31" s="269"/>
      <c r="D31" s="282"/>
    </row>
    <row r="32" spans="1:4" ht="48" x14ac:dyDescent="0.35">
      <c r="A32" s="274"/>
      <c r="B32" s="164" t="s">
        <v>218</v>
      </c>
      <c r="C32" s="269"/>
      <c r="D32" s="282"/>
    </row>
    <row r="33" spans="1:4" ht="16" x14ac:dyDescent="0.4">
      <c r="A33" s="274"/>
      <c r="B33" s="165" t="s">
        <v>413</v>
      </c>
      <c r="C33" s="269"/>
      <c r="D33" s="282"/>
    </row>
    <row r="34" spans="1:4" ht="48" x14ac:dyDescent="0.35">
      <c r="A34" s="274"/>
      <c r="B34" s="166" t="s">
        <v>414</v>
      </c>
      <c r="C34" s="280"/>
      <c r="D34" s="283"/>
    </row>
    <row r="35" spans="1:4" ht="18.5" x14ac:dyDescent="0.45">
      <c r="A35" s="274"/>
      <c r="B35" s="167" t="s">
        <v>219</v>
      </c>
      <c r="C35" s="269"/>
      <c r="D35" s="271"/>
    </row>
    <row r="36" spans="1:4" ht="26.15" customHeight="1" x14ac:dyDescent="0.4">
      <c r="A36" s="274"/>
      <c r="B36" s="168" t="s">
        <v>220</v>
      </c>
      <c r="C36" s="269"/>
      <c r="D36" s="271"/>
    </row>
    <row r="37" spans="1:4" ht="34.5" customHeight="1" x14ac:dyDescent="0.4">
      <c r="A37" s="274"/>
      <c r="B37" s="169" t="s">
        <v>221</v>
      </c>
      <c r="C37" s="269"/>
      <c r="D37" s="271"/>
    </row>
    <row r="38" spans="1:4" ht="16" x14ac:dyDescent="0.4">
      <c r="A38" s="274"/>
      <c r="B38" s="165" t="s">
        <v>413</v>
      </c>
      <c r="C38" s="269"/>
      <c r="D38" s="271"/>
    </row>
    <row r="39" spans="1:4" ht="48" x14ac:dyDescent="0.35">
      <c r="A39" s="274"/>
      <c r="B39" s="166" t="s">
        <v>414</v>
      </c>
      <c r="C39" s="280"/>
      <c r="D39" s="271"/>
    </row>
    <row r="40" spans="1:4" ht="18.5" x14ac:dyDescent="0.45">
      <c r="A40" s="274"/>
      <c r="B40" s="167" t="s">
        <v>222</v>
      </c>
      <c r="C40" s="268"/>
      <c r="D40" s="271"/>
    </row>
    <row r="41" spans="1:4" ht="25.5" customHeight="1" x14ac:dyDescent="0.4">
      <c r="A41" s="274"/>
      <c r="B41" s="168" t="s">
        <v>223</v>
      </c>
      <c r="C41" s="269"/>
      <c r="D41" s="271"/>
    </row>
    <row r="42" spans="1:4" ht="49.5" customHeight="1" x14ac:dyDescent="0.4">
      <c r="A42" s="274"/>
      <c r="B42" s="170" t="s">
        <v>224</v>
      </c>
      <c r="C42" s="269"/>
      <c r="D42" s="271"/>
    </row>
    <row r="43" spans="1:4" ht="16" x14ac:dyDescent="0.4">
      <c r="A43" s="274"/>
      <c r="B43" s="165" t="s">
        <v>413</v>
      </c>
      <c r="C43" s="269"/>
      <c r="D43" s="271"/>
    </row>
    <row r="44" spans="1:4" ht="48.5" thickBot="1" x14ac:dyDescent="0.4">
      <c r="A44" s="275"/>
      <c r="B44" s="171" t="s">
        <v>414</v>
      </c>
      <c r="C44" s="270"/>
      <c r="D44" s="272"/>
    </row>
    <row r="45" spans="1:4" ht="18" customHeight="1" thickTop="1" x14ac:dyDescent="0.35">
      <c r="A45" s="148"/>
      <c r="B45" s="149" t="s">
        <v>225</v>
      </c>
      <c r="C45" s="150">
        <f>SUM(C10:C42)</f>
        <v>0</v>
      </c>
      <c r="D45" s="148"/>
    </row>
    <row r="46" spans="1:4" ht="18" customHeight="1" thickBot="1" x14ac:dyDescent="0.4">
      <c r="B46" s="151" t="s">
        <v>226</v>
      </c>
      <c r="C46" s="152">
        <f>7*3</f>
        <v>21</v>
      </c>
    </row>
    <row r="47" spans="1:4" ht="15" thickTop="1" x14ac:dyDescent="0.35"/>
    <row r="48" spans="1:4" x14ac:dyDescent="0.35">
      <c r="B48" s="137"/>
    </row>
    <row r="49" spans="2:2" x14ac:dyDescent="0.35">
      <c r="B49" s="138"/>
    </row>
    <row r="51" spans="2:2" x14ac:dyDescent="0.35">
      <c r="B51" s="137"/>
    </row>
    <row r="52" spans="2:2" x14ac:dyDescent="0.35">
      <c r="B52" s="138"/>
    </row>
    <row r="54" spans="2:2" x14ac:dyDescent="0.35">
      <c r="B54" s="137"/>
    </row>
    <row r="55" spans="2:2" x14ac:dyDescent="0.35">
      <c r="B55" s="138"/>
    </row>
    <row r="57" spans="2:2" x14ac:dyDescent="0.35">
      <c r="B57" s="137"/>
    </row>
    <row r="58" spans="2:2" x14ac:dyDescent="0.35">
      <c r="B58" s="138"/>
    </row>
    <row r="60" spans="2:2" x14ac:dyDescent="0.35">
      <c r="B60" s="137"/>
    </row>
    <row r="61" spans="2:2" x14ac:dyDescent="0.35">
      <c r="B61" s="138"/>
    </row>
    <row r="63" spans="2:2" x14ac:dyDescent="0.35">
      <c r="B63" s="137"/>
    </row>
    <row r="64" spans="2:2" x14ac:dyDescent="0.35">
      <c r="B64" s="138"/>
    </row>
  </sheetData>
  <sheetProtection sheet="1" objects="1" scenarios="1" formatCells="0" selectLockedCells="1"/>
  <protectedRanges>
    <protectedRange sqref="B1:B5 D1:D4" name="Bereich2"/>
    <protectedRange sqref="B13:B14 B18:B19 B23:B24 B28:B29 B33:B34 B43:B44 B38:B39" name="Bereich2_2"/>
  </protectedRanges>
  <mergeCells count="19">
    <mergeCell ref="A10:A19"/>
    <mergeCell ref="B5:D5"/>
    <mergeCell ref="B7:D7"/>
    <mergeCell ref="C10:C14"/>
    <mergeCell ref="D10:D14"/>
    <mergeCell ref="C15:C19"/>
    <mergeCell ref="D15:D19"/>
    <mergeCell ref="C40:C44"/>
    <mergeCell ref="D40:D44"/>
    <mergeCell ref="A30:A44"/>
    <mergeCell ref="A20:A29"/>
    <mergeCell ref="C30:C34"/>
    <mergeCell ref="D30:D34"/>
    <mergeCell ref="C35:C39"/>
    <mergeCell ref="D35:D39"/>
    <mergeCell ref="C20:C24"/>
    <mergeCell ref="D20:D24"/>
    <mergeCell ref="C25:C29"/>
    <mergeCell ref="D25:D29"/>
  </mergeCells>
  <dataValidations count="1">
    <dataValidation type="list" allowBlank="1" showInputMessage="1" showErrorMessage="1" sqref="C30 C10 C15 C20 C25 C35 C40" xr:uid="{179EB065-7A77-445D-819D-8A445D780CE2}">
      <formula1>"0, 1, 2, 3"</formula1>
    </dataValidation>
  </dataValidations>
  <printOptions horizontalCentered="1"/>
  <pageMargins left="0.11811023622047245" right="0.11811023622047245" top="0.98425196850393704" bottom="0.39370078740157483" header="0.31496062992125984" footer="0.11811023622047245"/>
  <pageSetup paperSize="9" scale="55" orientation="landscape" r:id="rId1"/>
  <headerFooter>
    <oddHeader>&amp;C&amp;"Arial,Fett"&amp;10Qualifikationsverfahren Kaufleute EFZ Nahrungsmittelindustrie - betrieblicher Teil
&amp;14
Bewertungsraster - Handlungssimulation</oddHeader>
    <oddFooter>&amp;L&amp;9&amp;A&amp;C&amp;"-,Fett"&amp;9Vertraulich - nur für PEX&amp;R&amp;9Seite &amp;P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3C63C-D023-4870-BBBA-A4DF630B1156}">
  <sheetPr>
    <tabColor theme="7"/>
  </sheetPr>
  <dimension ref="A1:D11"/>
  <sheetViews>
    <sheetView showGridLines="0" showRuler="0" view="pageLayout" zoomScaleNormal="100" zoomScaleSheetLayoutView="120" workbookViewId="0">
      <selection activeCell="A12" sqref="A12"/>
    </sheetView>
  </sheetViews>
  <sheetFormatPr baseColWidth="10" defaultColWidth="10.81640625" defaultRowHeight="14.5" x14ac:dyDescent="0.35"/>
  <cols>
    <col min="1" max="1" width="27.453125" customWidth="1"/>
    <col min="2" max="2" width="23.453125" customWidth="1"/>
    <col min="3" max="3" width="18.26953125" customWidth="1"/>
    <col min="4" max="4" width="29.81640625" customWidth="1"/>
  </cols>
  <sheetData>
    <row r="1" spans="1:4" ht="21" customHeight="1" x14ac:dyDescent="0.35">
      <c r="A1" s="25" t="s">
        <v>0</v>
      </c>
      <c r="B1" s="51">
        <f>IF('0_Deckblatt und Anleitung'!C1="","",'0_Deckblatt und Anleitung'!C1)</f>
        <v>46073</v>
      </c>
      <c r="C1" s="27" t="s">
        <v>1</v>
      </c>
      <c r="D1" s="52" t="str">
        <f>IF('0_Deckblatt und Anleitung'!E1="","",'0_Deckblatt und Anleitung'!E1)</f>
        <v>Technopark Zürich</v>
      </c>
    </row>
    <row r="2" spans="1:4" ht="21" customHeight="1" x14ac:dyDescent="0.35">
      <c r="A2" s="24" t="s">
        <v>2</v>
      </c>
      <c r="B2" s="13" t="str">
        <f>IF('0_Deckblatt und Anleitung'!C2="","",'0_Deckblatt und Anleitung'!C2)</f>
        <v>Sandra Beispiel</v>
      </c>
      <c r="C2" s="90" t="s">
        <v>3</v>
      </c>
      <c r="D2" s="53" t="str">
        <f>IF('0_Deckblatt und Anleitung'!E2="","",'0_Deckblatt und Anleitung'!E2)</f>
        <v>Experte Eins</v>
      </c>
    </row>
    <row r="3" spans="1:4" ht="21" customHeight="1" x14ac:dyDescent="0.35">
      <c r="A3" s="24" t="s">
        <v>24</v>
      </c>
      <c r="B3" s="13" t="str">
        <f>IF('0_Deckblatt und Anleitung'!C3="","",'0_Deckblatt und Anleitung'!C3)</f>
        <v>Test-Firma GmbH</v>
      </c>
      <c r="C3" s="5" t="s">
        <v>5</v>
      </c>
      <c r="D3" s="53" t="str">
        <f>IF('0_Deckblatt und Anleitung'!E3="","",'0_Deckblatt und Anleitung'!E3)</f>
        <v>Expertin Zwei</v>
      </c>
    </row>
    <row r="4" spans="1:4" ht="21" customHeight="1" x14ac:dyDescent="0.35">
      <c r="A4" s="23" t="s">
        <v>6</v>
      </c>
      <c r="B4" s="12">
        <f>IF('0_Deckblatt und Anleitung'!C4="","",'0_Deckblatt und Anleitung'!C4)</f>
        <v>1235</v>
      </c>
      <c r="C4" s="5" t="s">
        <v>7</v>
      </c>
      <c r="D4" s="53">
        <f>IF('0_Deckblatt und Anleitung'!E4="","",'0_Deckblatt und Anleitung'!E4)</f>
        <v>2</v>
      </c>
    </row>
    <row r="5" spans="1:4" ht="21" customHeight="1" thickBot="1" x14ac:dyDescent="0.4">
      <c r="A5" s="22" t="s">
        <v>227</v>
      </c>
      <c r="B5" s="297" t="str">
        <f>IF('0_Deckblatt und Anleitung'!C5="","",'0_Deckblatt und Anleitung'!C5)</f>
        <v>Vorstellung Produktinnovation</v>
      </c>
      <c r="C5" s="297"/>
      <c r="D5" s="298"/>
    </row>
    <row r="6" spans="1:4" ht="29.5" customHeight="1" thickBot="1" x14ac:dyDescent="0.4">
      <c r="A6" s="71"/>
      <c r="B6" s="71"/>
      <c r="C6" s="71"/>
      <c r="D6" s="71"/>
    </row>
    <row r="7" spans="1:4" ht="19.5" customHeight="1" x14ac:dyDescent="0.35">
      <c r="A7" s="219" t="s">
        <v>25</v>
      </c>
      <c r="B7" s="220"/>
      <c r="C7" s="220"/>
      <c r="D7" s="221"/>
    </row>
    <row r="8" spans="1:4" ht="20.5" customHeight="1" thickBot="1" x14ac:dyDescent="0.4">
      <c r="A8" s="222" t="s">
        <v>228</v>
      </c>
      <c r="B8" s="223"/>
      <c r="C8" s="223"/>
      <c r="D8" s="224"/>
    </row>
    <row r="9" spans="1:4" ht="15" customHeight="1" thickBot="1" x14ac:dyDescent="0.4">
      <c r="A9" s="3"/>
      <c r="B9" s="3"/>
      <c r="C9" s="3"/>
      <c r="D9" s="3"/>
    </row>
    <row r="10" spans="1:4" ht="19.5" customHeight="1" x14ac:dyDescent="0.35">
      <c r="A10" s="225" t="s">
        <v>28</v>
      </c>
      <c r="B10" s="226"/>
      <c r="C10" s="226"/>
      <c r="D10" s="227"/>
    </row>
    <row r="11" spans="1:4" ht="51.65" customHeight="1" thickBot="1" x14ac:dyDescent="0.4">
      <c r="A11" s="299" t="s">
        <v>229</v>
      </c>
      <c r="B11" s="300"/>
      <c r="C11" s="300"/>
      <c r="D11" s="301"/>
    </row>
  </sheetData>
  <sheetProtection sheet="1" objects="1" scenarios="1" selectLockedCells="1"/>
  <protectedRanges>
    <protectedRange sqref="B1:B5 D1:D4" name="Bereich2_1_1"/>
  </protectedRanges>
  <mergeCells count="5">
    <mergeCell ref="B5:D5"/>
    <mergeCell ref="A7:D7"/>
    <mergeCell ref="A8:D8"/>
    <mergeCell ref="A10:D10"/>
    <mergeCell ref="A11:D11"/>
  </mergeCells>
  <dataValidations count="1">
    <dataValidation allowBlank="1" showErrorMessage="1" sqref="A7:D11 C6:D6 A1:B6 C1:D4" xr:uid="{92B01444-E7CE-4A10-9D9D-E9D3F436F83F}"/>
  </dataValidations>
  <printOptions horizontalCentered="1"/>
  <pageMargins left="0.31496062992125984" right="0.31496062992125984" top="0.98425196850393704" bottom="0.78740157480314965" header="0.11811023622047245" footer="0.11811023622047245"/>
  <pageSetup paperSize="9" scale="95" orientation="portrait" r:id="rId1"/>
  <headerFooter>
    <oddHeader>&amp;C&amp;"Arial,Fett"&amp;10Qualifikationsverfahren Kaufleute EFZ Nahrungsmittelindustrie - betrieblicher Teil
&amp;14Aufgabenstellung&amp;10 &amp;14Vorbereitung Fachgespräch - kand. Person</oddHeader>
    <oddFooter>&amp;L&amp;A&amp;Ckand. Person&amp;RSeite &amp;P /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75F5C-1B0E-4DF6-AF45-132BD74C942F}">
  <sheetPr>
    <tabColor theme="7"/>
  </sheetPr>
  <dimension ref="A1:M38"/>
  <sheetViews>
    <sheetView showGridLines="0" showRuler="0" view="pageLayout" zoomScaleNormal="130" workbookViewId="0">
      <selection activeCell="A10" sqref="A10:B12"/>
    </sheetView>
  </sheetViews>
  <sheetFormatPr baseColWidth="10" defaultColWidth="7.453125" defaultRowHeight="14" x14ac:dyDescent="0.3"/>
  <cols>
    <col min="1" max="1" width="27.26953125" style="4" customWidth="1"/>
    <col min="2" max="2" width="28.453125" style="4" customWidth="1"/>
    <col min="3" max="3" width="18.1796875" style="4" customWidth="1"/>
    <col min="4" max="4" width="72.54296875" style="4" customWidth="1"/>
    <col min="5" max="5" width="0.453125" style="4" customWidth="1"/>
    <col min="6" max="16384" width="7.453125" style="4"/>
  </cols>
  <sheetData>
    <row r="1" spans="1:13" customFormat="1" ht="21" customHeight="1" x14ac:dyDescent="0.35">
      <c r="A1" s="25" t="s">
        <v>0</v>
      </c>
      <c r="B1" s="51">
        <f>IF('0_Deckblatt und Anleitung'!C1="","",'0_Deckblatt und Anleitung'!C1)</f>
        <v>46073</v>
      </c>
      <c r="C1" s="27" t="s">
        <v>1</v>
      </c>
      <c r="D1" s="52" t="str">
        <f>IF('0_Deckblatt und Anleitung'!E1="","",'0_Deckblatt und Anleitung'!E1)</f>
        <v>Technopark Zürich</v>
      </c>
    </row>
    <row r="2" spans="1:13" customFormat="1" ht="21" customHeight="1" x14ac:dyDescent="0.35">
      <c r="A2" s="24" t="s">
        <v>2</v>
      </c>
      <c r="B2" s="13" t="str">
        <f>IF('0_Deckblatt und Anleitung'!C2="","",'0_Deckblatt und Anleitung'!C2)</f>
        <v>Sandra Beispiel</v>
      </c>
      <c r="C2" s="90" t="s">
        <v>3</v>
      </c>
      <c r="D2" s="53" t="str">
        <f>IF('0_Deckblatt und Anleitung'!E2="","",'0_Deckblatt und Anleitung'!E2)</f>
        <v>Experte Eins</v>
      </c>
    </row>
    <row r="3" spans="1:13" customFormat="1" ht="21" customHeight="1" x14ac:dyDescent="0.35">
      <c r="A3" s="24" t="s">
        <v>24</v>
      </c>
      <c r="B3" s="12" t="str">
        <f>IF('0_Deckblatt und Anleitung'!C3="","",'0_Deckblatt und Anleitung'!C3)</f>
        <v>Test-Firma GmbH</v>
      </c>
      <c r="C3" s="5" t="s">
        <v>5</v>
      </c>
      <c r="D3" s="53" t="str">
        <f>IF('0_Deckblatt und Anleitung'!E3="","",'0_Deckblatt und Anleitung'!E3)</f>
        <v>Expertin Zwei</v>
      </c>
    </row>
    <row r="4" spans="1:13" customFormat="1" ht="21" customHeight="1" x14ac:dyDescent="0.35">
      <c r="A4" s="23" t="s">
        <v>6</v>
      </c>
      <c r="B4" s="12">
        <f>IF('0_Deckblatt und Anleitung'!C4="","",'0_Deckblatt und Anleitung'!C4)</f>
        <v>1235</v>
      </c>
      <c r="C4" s="5" t="s">
        <v>7</v>
      </c>
      <c r="D4" s="55">
        <f>IF('0_Deckblatt und Anleitung'!E4="","",'0_Deckblatt und Anleitung'!E4)</f>
        <v>2</v>
      </c>
    </row>
    <row r="5" spans="1:13" customFormat="1" ht="21" customHeight="1" thickBot="1" x14ac:dyDescent="0.4">
      <c r="A5" s="22" t="s">
        <v>8</v>
      </c>
      <c r="B5" s="249" t="str">
        <f>IF('0_Deckblatt und Anleitung'!C5="","",'0_Deckblatt und Anleitung'!C5)</f>
        <v>Vorstellung Produktinnovation</v>
      </c>
      <c r="C5" s="250"/>
      <c r="D5" s="251"/>
    </row>
    <row r="6" spans="1:13" customFormat="1" ht="28.5" customHeight="1" thickBot="1" x14ac:dyDescent="0.4">
      <c r="A6" s="9"/>
      <c r="B6" s="14"/>
      <c r="C6" s="15"/>
      <c r="D6" s="6"/>
    </row>
    <row r="7" spans="1:13" ht="19.5" customHeight="1" x14ac:dyDescent="0.35">
      <c r="A7" s="70" t="s">
        <v>34</v>
      </c>
      <c r="B7" s="56"/>
      <c r="C7" s="69" t="s">
        <v>35</v>
      </c>
      <c r="D7" s="54"/>
      <c r="E7" s="8"/>
      <c r="F7" s="8"/>
      <c r="G7"/>
      <c r="H7"/>
      <c r="I7"/>
    </row>
    <row r="8" spans="1:13" customFormat="1" ht="28.5" customHeight="1" thickBot="1" x14ac:dyDescent="0.4">
      <c r="A8" s="256" t="s">
        <v>36</v>
      </c>
      <c r="B8" s="257"/>
      <c r="C8" s="257" t="s">
        <v>37</v>
      </c>
      <c r="D8" s="258"/>
      <c r="E8" s="15"/>
      <c r="F8" s="6"/>
    </row>
    <row r="9" spans="1:13" customFormat="1" ht="15.75" customHeight="1" x14ac:dyDescent="0.35">
      <c r="A9" s="259" t="s">
        <v>38</v>
      </c>
      <c r="B9" s="260"/>
      <c r="C9" s="260"/>
      <c r="D9" s="261"/>
      <c r="E9" s="15"/>
      <c r="F9" s="6"/>
    </row>
    <row r="10" spans="1:13" s="17" customFormat="1" ht="22.9" customHeight="1" x14ac:dyDescent="0.25">
      <c r="A10" s="252"/>
      <c r="B10" s="253"/>
      <c r="C10" s="253"/>
      <c r="D10" s="254"/>
      <c r="E10" s="16"/>
      <c r="F10" s="16"/>
      <c r="G10" s="16"/>
      <c r="H10" s="16"/>
      <c r="I10" s="16"/>
      <c r="J10" s="16"/>
      <c r="K10" s="16"/>
      <c r="L10" s="16"/>
      <c r="M10" s="16"/>
    </row>
    <row r="11" spans="1:13" s="17" customFormat="1" ht="22.9" customHeight="1" x14ac:dyDescent="0.25">
      <c r="A11" s="247"/>
      <c r="B11" s="248"/>
      <c r="C11" s="248"/>
      <c r="D11" s="255"/>
      <c r="E11" s="16"/>
      <c r="F11" s="16"/>
      <c r="G11" s="16"/>
      <c r="H11" s="16"/>
      <c r="I11" s="16"/>
      <c r="J11" s="16"/>
      <c r="K11" s="16"/>
      <c r="L11" s="16"/>
      <c r="M11" s="16"/>
    </row>
    <row r="12" spans="1:13" s="17" customFormat="1" ht="22.9" customHeight="1" x14ac:dyDescent="0.25">
      <c r="A12" s="247"/>
      <c r="B12" s="248"/>
      <c r="C12" s="248"/>
      <c r="D12" s="255"/>
      <c r="E12" s="16"/>
      <c r="F12" s="16"/>
      <c r="G12" s="16"/>
      <c r="H12" s="16"/>
      <c r="I12" s="16"/>
      <c r="J12" s="16"/>
      <c r="K12" s="16"/>
      <c r="L12" s="16"/>
      <c r="M12" s="16"/>
    </row>
    <row r="13" spans="1:13" s="17" customFormat="1" ht="22.9" customHeight="1" x14ac:dyDescent="0.25">
      <c r="A13" s="247"/>
      <c r="B13" s="248"/>
      <c r="C13" s="248"/>
      <c r="D13" s="255"/>
      <c r="E13" s="16"/>
      <c r="F13" s="16"/>
      <c r="G13" s="16"/>
      <c r="H13" s="16"/>
      <c r="I13" s="16"/>
      <c r="J13" s="16"/>
      <c r="K13" s="16"/>
      <c r="L13" s="16"/>
      <c r="M13" s="16"/>
    </row>
    <row r="14" spans="1:13" s="17" customFormat="1" ht="22.9" customHeight="1" x14ac:dyDescent="0.25">
      <c r="A14" s="247"/>
      <c r="B14" s="248"/>
      <c r="C14" s="248"/>
      <c r="D14" s="255"/>
      <c r="E14" s="16"/>
      <c r="F14" s="16"/>
      <c r="G14" s="16"/>
      <c r="H14" s="16"/>
      <c r="I14" s="16"/>
      <c r="J14" s="16"/>
      <c r="K14" s="16"/>
      <c r="L14" s="16"/>
      <c r="M14" s="16"/>
    </row>
    <row r="15" spans="1:13" s="17" customFormat="1" ht="22.9" customHeight="1" x14ac:dyDescent="0.25">
      <c r="A15" s="247"/>
      <c r="B15" s="248"/>
      <c r="C15" s="248"/>
      <c r="D15" s="255"/>
      <c r="E15" s="16"/>
      <c r="F15" s="16"/>
      <c r="G15" s="16"/>
      <c r="H15" s="16"/>
      <c r="I15" s="16"/>
      <c r="J15" s="16"/>
      <c r="K15" s="16"/>
      <c r="L15" s="16"/>
      <c r="M15" s="16"/>
    </row>
    <row r="16" spans="1:13" s="16" customFormat="1" ht="22.9" customHeight="1" x14ac:dyDescent="0.25">
      <c r="A16" s="247"/>
      <c r="B16" s="248"/>
      <c r="C16" s="248"/>
      <c r="D16" s="255"/>
    </row>
    <row r="17" spans="1:13" s="17" customFormat="1" ht="22.9" customHeight="1" x14ac:dyDescent="0.25">
      <c r="A17" s="247"/>
      <c r="B17" s="248"/>
      <c r="C17" s="248"/>
      <c r="D17" s="255"/>
      <c r="E17" s="16"/>
      <c r="F17" s="16"/>
      <c r="G17" s="16"/>
      <c r="H17" s="16"/>
      <c r="I17" s="16"/>
      <c r="J17" s="16"/>
      <c r="K17" s="16"/>
      <c r="L17" s="16"/>
      <c r="M17" s="16"/>
    </row>
    <row r="18" spans="1:13" s="17" customFormat="1" ht="22.9" customHeight="1" thickBot="1" x14ac:dyDescent="0.3">
      <c r="A18" s="247"/>
      <c r="B18" s="248"/>
      <c r="C18" s="248"/>
      <c r="D18" s="255"/>
      <c r="E18" s="16"/>
      <c r="F18" s="16"/>
      <c r="G18" s="16"/>
      <c r="H18" s="16"/>
      <c r="I18" s="16"/>
      <c r="J18" s="16"/>
      <c r="K18" s="16"/>
      <c r="L18" s="16"/>
      <c r="M18" s="16"/>
    </row>
    <row r="19" spans="1:13" customFormat="1" ht="15.75" customHeight="1" x14ac:dyDescent="0.35">
      <c r="A19" s="259" t="s">
        <v>230</v>
      </c>
      <c r="B19" s="260"/>
      <c r="C19" s="260"/>
      <c r="D19" s="261"/>
      <c r="E19" s="15"/>
      <c r="F19" s="6"/>
    </row>
    <row r="20" spans="1:13" ht="22.9" customHeight="1" x14ac:dyDescent="0.3">
      <c r="A20" s="247"/>
      <c r="B20" s="248"/>
      <c r="C20" s="248"/>
      <c r="D20" s="255"/>
    </row>
    <row r="21" spans="1:13" ht="22.9" customHeight="1" x14ac:dyDescent="0.3">
      <c r="A21" s="247"/>
      <c r="B21" s="248"/>
      <c r="C21" s="248"/>
      <c r="D21" s="255"/>
    </row>
    <row r="22" spans="1:13" ht="22.9" customHeight="1" x14ac:dyDescent="0.3">
      <c r="A22" s="247"/>
      <c r="B22" s="248"/>
      <c r="C22" s="248"/>
      <c r="D22" s="255"/>
    </row>
    <row r="23" spans="1:13" ht="22.9" customHeight="1" x14ac:dyDescent="0.3">
      <c r="A23" s="247"/>
      <c r="B23" s="248"/>
      <c r="C23" s="248"/>
      <c r="D23" s="255"/>
    </row>
    <row r="24" spans="1:13" ht="22.9" customHeight="1" x14ac:dyDescent="0.3">
      <c r="A24" s="247"/>
      <c r="B24" s="248"/>
      <c r="C24" s="248"/>
      <c r="D24" s="255"/>
    </row>
    <row r="25" spans="1:13" ht="22.9" customHeight="1" x14ac:dyDescent="0.3">
      <c r="A25" s="247"/>
      <c r="B25" s="248"/>
      <c r="C25" s="248"/>
      <c r="D25" s="255"/>
    </row>
    <row r="26" spans="1:13" ht="22.9" customHeight="1" x14ac:dyDescent="0.3">
      <c r="A26" s="247"/>
      <c r="B26" s="248"/>
      <c r="C26" s="248"/>
      <c r="D26" s="255"/>
    </row>
    <row r="27" spans="1:13" ht="22.9" customHeight="1" x14ac:dyDescent="0.3">
      <c r="A27" s="247"/>
      <c r="B27" s="248"/>
      <c r="C27" s="248"/>
      <c r="D27" s="255"/>
    </row>
    <row r="28" spans="1:13" ht="22.9" customHeight="1" thickBot="1" x14ac:dyDescent="0.35">
      <c r="A28" s="247"/>
      <c r="B28" s="248"/>
      <c r="C28" s="248"/>
      <c r="D28" s="255"/>
    </row>
    <row r="29" spans="1:13" customFormat="1" ht="15.75" customHeight="1" x14ac:dyDescent="0.35">
      <c r="A29" s="259" t="s">
        <v>39</v>
      </c>
      <c r="B29" s="260"/>
      <c r="C29" s="260"/>
      <c r="D29" s="261"/>
      <c r="E29" s="15"/>
      <c r="F29" s="6"/>
    </row>
    <row r="30" spans="1:13" ht="22.9" customHeight="1" x14ac:dyDescent="0.3">
      <c r="A30" s="247"/>
      <c r="B30" s="248"/>
      <c r="C30" s="248"/>
      <c r="D30" s="255"/>
    </row>
    <row r="31" spans="1:13" ht="22.9" customHeight="1" x14ac:dyDescent="0.3">
      <c r="A31" s="247"/>
      <c r="B31" s="248"/>
      <c r="C31" s="248"/>
      <c r="D31" s="255"/>
    </row>
    <row r="32" spans="1:13" ht="22.9" customHeight="1" x14ac:dyDescent="0.3">
      <c r="A32" s="247"/>
      <c r="B32" s="248"/>
      <c r="C32" s="248"/>
      <c r="D32" s="255"/>
    </row>
    <row r="33" spans="1:4" ht="22.9" customHeight="1" x14ac:dyDescent="0.3">
      <c r="A33" s="247"/>
      <c r="B33" s="248"/>
      <c r="C33" s="248"/>
      <c r="D33" s="255"/>
    </row>
    <row r="34" spans="1:4" ht="22.9" customHeight="1" x14ac:dyDescent="0.3">
      <c r="A34" s="247"/>
      <c r="B34" s="248"/>
      <c r="C34" s="248"/>
      <c r="D34" s="255"/>
    </row>
    <row r="35" spans="1:4" ht="22.9" customHeight="1" x14ac:dyDescent="0.3">
      <c r="A35" s="247"/>
      <c r="B35" s="248"/>
      <c r="C35" s="248"/>
      <c r="D35" s="255"/>
    </row>
    <row r="36" spans="1:4" ht="22.9" customHeight="1" x14ac:dyDescent="0.3">
      <c r="A36" s="247"/>
      <c r="B36" s="248"/>
      <c r="C36" s="248"/>
      <c r="D36" s="255"/>
    </row>
    <row r="37" spans="1:4" ht="22.9" customHeight="1" x14ac:dyDescent="0.3">
      <c r="A37" s="247"/>
      <c r="B37" s="248"/>
      <c r="C37" s="248"/>
      <c r="D37" s="255"/>
    </row>
    <row r="38" spans="1:4" ht="22.9" customHeight="1" thickBot="1" x14ac:dyDescent="0.35">
      <c r="A38" s="262"/>
      <c r="B38" s="263"/>
      <c r="C38" s="263"/>
      <c r="D38" s="264"/>
    </row>
  </sheetData>
  <sheetProtection sheet="1" formatRows="0" selectLockedCells="1"/>
  <protectedRanges>
    <protectedRange sqref="B10:B12 D10 B14 D14" name="Bereich2_1_1_4"/>
    <protectedRange sqref="B1:B6 D1:D4 B8:B9 D8:D9 B19 D19 B29 D29" name="Bereich2_1_1_3"/>
  </protectedRanges>
  <mergeCells count="42">
    <mergeCell ref="A36:B38"/>
    <mergeCell ref="C36:D36"/>
    <mergeCell ref="C37:D37"/>
    <mergeCell ref="C38:D38"/>
    <mergeCell ref="A30:B32"/>
    <mergeCell ref="C30:D30"/>
    <mergeCell ref="C31:D31"/>
    <mergeCell ref="C32:D32"/>
    <mergeCell ref="A33:B35"/>
    <mergeCell ref="C33:D33"/>
    <mergeCell ref="C34:D34"/>
    <mergeCell ref="C35:D35"/>
    <mergeCell ref="A23:B25"/>
    <mergeCell ref="C23:D23"/>
    <mergeCell ref="C24:D24"/>
    <mergeCell ref="C25:D25"/>
    <mergeCell ref="A26:B28"/>
    <mergeCell ref="C26:D26"/>
    <mergeCell ref="C27:D27"/>
    <mergeCell ref="C28:D28"/>
    <mergeCell ref="C15:D15"/>
    <mergeCell ref="A20:B22"/>
    <mergeCell ref="C20:D20"/>
    <mergeCell ref="C21:D21"/>
    <mergeCell ref="C22:D22"/>
    <mergeCell ref="A19:D19"/>
    <mergeCell ref="A29:D29"/>
    <mergeCell ref="B5:D5"/>
    <mergeCell ref="A8:B8"/>
    <mergeCell ref="C8:D8"/>
    <mergeCell ref="A10:B12"/>
    <mergeCell ref="A13:B15"/>
    <mergeCell ref="C10:D10"/>
    <mergeCell ref="C11:D11"/>
    <mergeCell ref="C12:D12"/>
    <mergeCell ref="A9:D9"/>
    <mergeCell ref="A16:B18"/>
    <mergeCell ref="C16:D16"/>
    <mergeCell ref="C17:D17"/>
    <mergeCell ref="C18:D18"/>
    <mergeCell ref="C13:D13"/>
    <mergeCell ref="C14:D14"/>
  </mergeCells>
  <dataValidations count="1">
    <dataValidation allowBlank="1" showErrorMessage="1" prompt="Geben Sie einen kurzen, prägnanten Titel" sqref="A29 A5:A6 F8:F9 A8:A9 D6 C8 F19 A19 F29" xr:uid="{8E605F10-6550-4047-A07D-2266E314C50B}"/>
  </dataValidations>
  <printOptions horizontalCentered="1"/>
  <pageMargins left="0.31496062992125984" right="0.31496062992125984" top="0.98425196850393704" bottom="0.59055118110236227" header="0.11811023622047245" footer="0.11811023622047245"/>
  <pageSetup paperSize="9" scale="95" fitToWidth="0" fitToHeight="0" orientation="landscape" r:id="rId1"/>
  <headerFooter>
    <oddHeader>&amp;C&amp;"Arial,Fett"&amp;10Qualifikationsverfahren Kaufleute EFZ Nahrungsmittelindustrie - betrieblicher Teil
&amp;14Fachgespräch - Leistungsziele</oddHeader>
    <oddFooter>&amp;L&amp;A&amp;C&amp;"-,Fett" Vertraulich - nur für PEX&amp;RSeite &amp;P / &amp;N</oddFooter>
  </headerFooter>
  <rowBreaks count="1" manualBreakCount="1">
    <brk id="18" max="16383" man="1"/>
  </rowBreaks>
  <extLst>
    <ext xmlns:x14="http://schemas.microsoft.com/office/spreadsheetml/2009/9/main" uri="{CCE6A557-97BC-4b89-ADB6-D9C93CAAB3DF}">
      <x14:dataValidations xmlns:xm="http://schemas.microsoft.com/office/excel/2006/main" count="36">
        <x14:dataValidation type="list" allowBlank="1" showInputMessage="1" showErrorMessage="1" xr:uid="{0279F130-DF15-43B9-B789-495842CD82FD}">
          <x14:formula1>
            <xm:f>_xlfn.ANCHORARRAY('2_Dropdown_Hilfstabelle'!Z3)</xm:f>
          </x14:formula1>
          <xm:sqref>C38:D38</xm:sqref>
        </x14:dataValidation>
        <x14:dataValidation type="list" allowBlank="1" showInputMessage="1" showErrorMessage="1" xr:uid="{27CC4795-C4FF-412C-823B-EAB9AF0B4EF2}">
          <x14:formula1>
            <xm:f>_xlfn.ANCHORARRAY('2_Dropdown_Hilfstabelle'!Z3)</xm:f>
          </x14:formula1>
          <xm:sqref>C37:D37</xm:sqref>
        </x14:dataValidation>
        <x14:dataValidation type="list" allowBlank="1" showInputMessage="1" showErrorMessage="1" xr:uid="{4FDC50E2-94E8-427D-B389-8CF73BEEB2BA}">
          <x14:formula1>
            <xm:f>_xlfn.ANCHORARRAY('2_Dropdown_Hilfstabelle'!W3)</xm:f>
          </x14:formula1>
          <xm:sqref>C35:D35</xm:sqref>
        </x14:dataValidation>
        <x14:dataValidation type="list" allowBlank="1" showInputMessage="1" showErrorMessage="1" xr:uid="{CBFF8EA4-D687-4336-89C5-27F3999F2603}">
          <x14:formula1>
            <xm:f>_xlfn.ANCHORARRAY('2_Dropdown_Hilfstabelle'!W3)</xm:f>
          </x14:formula1>
          <xm:sqref>C34:D34</xm:sqref>
        </x14:dataValidation>
        <x14:dataValidation type="list" allowBlank="1" showInputMessage="1" showErrorMessage="1" xr:uid="{2146BD1F-D4C0-4D6F-9ED2-F218065C6BCF}">
          <x14:formula1>
            <xm:f>_xlfn.ANCHORARRAY('2_Dropdown_Hilfstabelle'!W3)</xm:f>
          </x14:formula1>
          <xm:sqref>C33:D33</xm:sqref>
        </x14:dataValidation>
        <x14:dataValidation type="list" allowBlank="1" showInputMessage="1" showErrorMessage="1" xr:uid="{BD1E35D6-F084-401B-A460-9BF45332E5AF}">
          <x14:formula1>
            <xm:f>_xlfn.ANCHORARRAY('2_Dropdown_Hilfstabelle'!T3)</xm:f>
          </x14:formula1>
          <xm:sqref>C32:D32</xm:sqref>
        </x14:dataValidation>
        <x14:dataValidation type="list" allowBlank="1" showInputMessage="1" showErrorMessage="1" xr:uid="{9C79BCBE-5AFB-448B-94FB-77609B0044C2}">
          <x14:formula1>
            <xm:f>_xlfn.ANCHORARRAY('2_Dropdown_Hilfstabelle'!T3)</xm:f>
          </x14:formula1>
          <xm:sqref>C31:D31</xm:sqref>
        </x14:dataValidation>
        <x14:dataValidation type="list" allowBlank="1" showInputMessage="1" showErrorMessage="1" xr:uid="{420FE846-1D1B-4E5E-A09C-84234C67395B}">
          <x14:formula1>
            <xm:f>_xlfn.ANCHORARRAY('2_Dropdown_Hilfstabelle'!T3)</xm:f>
          </x14:formula1>
          <xm:sqref>C30:D30</xm:sqref>
        </x14:dataValidation>
        <x14:dataValidation type="list" allowBlank="1" showInputMessage="1" showErrorMessage="1" xr:uid="{6B58E6CF-A391-484A-BB94-C63828BBEE9B}">
          <x14:formula1>
            <xm:f>_xlfn.ANCHORARRAY('2_Dropdown_Hilfstabelle'!V3)</xm:f>
          </x14:formula1>
          <xm:sqref>A33:B35</xm:sqref>
        </x14:dataValidation>
        <x14:dataValidation type="list" allowBlank="1" showInputMessage="1" showErrorMessage="1" xr:uid="{030F9F58-381A-4927-B60F-8CD97EFFB7C3}">
          <x14:formula1>
            <xm:f>_xlfn.ANCHORARRAY('2_Dropdown_Hilfstabelle'!Y3)</xm:f>
          </x14:formula1>
          <xm:sqref>A36:B38</xm:sqref>
        </x14:dataValidation>
        <x14:dataValidation type="list" allowBlank="1" showInputMessage="1" showErrorMessage="1" xr:uid="{507018D7-4CE0-45DC-8F9C-110A26D14F78}">
          <x14:formula1>
            <xm:f>_xlfn.ANCHORARRAY('2_Dropdown_Hilfstabelle'!S3)</xm:f>
          </x14:formula1>
          <xm:sqref>A30:B32</xm:sqref>
        </x14:dataValidation>
        <x14:dataValidation type="list" allowBlank="1" showInputMessage="1" showErrorMessage="1" xr:uid="{2C74443C-53BB-4EE9-8198-0E7A76AF2790}">
          <x14:formula1>
            <xm:f>_xlfn.ANCHORARRAY('2_Dropdown_Hilfstabelle'!Z3)</xm:f>
          </x14:formula1>
          <xm:sqref>C36:D36</xm:sqref>
        </x14:dataValidation>
        <x14:dataValidation type="list" allowBlank="1" showInputMessage="1" showErrorMessage="1" xr:uid="{16F26847-8BE7-4FE9-ACF0-0CC8AFF1C0A0}">
          <x14:formula1>
            <xm:f>_xlfn.ANCHORARRAY('2_Dropdown_Hilfstabelle'!Q3)</xm:f>
          </x14:formula1>
          <xm:sqref>C28:D28</xm:sqref>
        </x14:dataValidation>
        <x14:dataValidation type="list" allowBlank="1" showInputMessage="1" showErrorMessage="1" xr:uid="{44411158-9F87-4D16-A40B-F53C1E2687D7}">
          <x14:formula1>
            <xm:f>_xlfn.ANCHORARRAY('2_Dropdown_Hilfstabelle'!Q3)</xm:f>
          </x14:formula1>
          <xm:sqref>C27:D27</xm:sqref>
        </x14:dataValidation>
        <x14:dataValidation type="list" allowBlank="1" showInputMessage="1" showErrorMessage="1" xr:uid="{E7CAE5A9-889A-4830-82CD-CBBD9F611336}">
          <x14:formula1>
            <xm:f>_xlfn.ANCHORARRAY('2_Dropdown_Hilfstabelle'!Q3)</xm:f>
          </x14:formula1>
          <xm:sqref>C26:D26</xm:sqref>
        </x14:dataValidation>
        <x14:dataValidation type="list" allowBlank="1" showInputMessage="1" showErrorMessage="1" xr:uid="{1F446DD7-1AF9-4D99-8D6F-FB09EA6D7384}">
          <x14:formula1>
            <xm:f>_xlfn.ANCHORARRAY('2_Dropdown_Hilfstabelle'!N3)</xm:f>
          </x14:formula1>
          <xm:sqref>C25:D25</xm:sqref>
        </x14:dataValidation>
        <x14:dataValidation type="list" allowBlank="1" showInputMessage="1" showErrorMessage="1" xr:uid="{A52B9E64-9D94-40CB-8D30-288F1113F161}">
          <x14:formula1>
            <xm:f>_xlfn.ANCHORARRAY('2_Dropdown_Hilfstabelle'!N3)</xm:f>
          </x14:formula1>
          <xm:sqref>C24:D24</xm:sqref>
        </x14:dataValidation>
        <x14:dataValidation type="list" allowBlank="1" showInputMessage="1" showErrorMessage="1" xr:uid="{524E1FB9-2298-411B-B506-AA43DAC0A676}">
          <x14:formula1>
            <xm:f>_xlfn.ANCHORARRAY('2_Dropdown_Hilfstabelle'!N3)</xm:f>
          </x14:formula1>
          <xm:sqref>C23:D23</xm:sqref>
        </x14:dataValidation>
        <x14:dataValidation type="list" allowBlank="1" showInputMessage="1" showErrorMessage="1" xr:uid="{209A2503-B6E3-4F30-9E4C-3D09AC4DB238}">
          <x14:formula1>
            <xm:f>_xlfn.ANCHORARRAY('2_Dropdown_Hilfstabelle'!K3)</xm:f>
          </x14:formula1>
          <xm:sqref>C22:D22</xm:sqref>
        </x14:dataValidation>
        <x14:dataValidation type="list" allowBlank="1" showInputMessage="1" showErrorMessage="1" xr:uid="{7E740B1C-401E-41BB-995C-6C29995AB5C3}">
          <x14:formula1>
            <xm:f>_xlfn.ANCHORARRAY('2_Dropdown_Hilfstabelle'!K3)</xm:f>
          </x14:formula1>
          <xm:sqref>C21:D21</xm:sqref>
        </x14:dataValidation>
        <x14:dataValidation type="list" allowBlank="1" showInputMessage="1" showErrorMessage="1" xr:uid="{07322579-8EEA-41E4-9DBA-14F892313CA4}">
          <x14:formula1>
            <xm:f>_xlfn.ANCHORARRAY('2_Dropdown_Hilfstabelle'!K3)</xm:f>
          </x14:formula1>
          <xm:sqref>C20:D20</xm:sqref>
        </x14:dataValidation>
        <x14:dataValidation type="list" allowBlank="1" showInputMessage="1" showErrorMessage="1" xr:uid="{0DA3818C-99BB-4FAE-B43D-70CB5F1464B4}">
          <x14:formula1>
            <xm:f>_xlfn.ANCHORARRAY('2_Dropdown_Hilfstabelle'!P3)</xm:f>
          </x14:formula1>
          <xm:sqref>A26:B28</xm:sqref>
        </x14:dataValidation>
        <x14:dataValidation type="list" allowBlank="1" showInputMessage="1" showErrorMessage="1" xr:uid="{DFC85E84-F930-48B9-A191-9B5342D25FDF}">
          <x14:formula1>
            <xm:f>_xlfn.ANCHORARRAY('2_Dropdown_Hilfstabelle'!M3)</xm:f>
          </x14:formula1>
          <xm:sqref>A23:B25</xm:sqref>
        </x14:dataValidation>
        <x14:dataValidation type="list" allowBlank="1" showInputMessage="1" showErrorMessage="1" xr:uid="{0F4361FC-BFB9-41E8-894A-C141121204B6}">
          <x14:formula1>
            <xm:f>_xlfn.ANCHORARRAY('2_Dropdown_Hilfstabelle'!J3)</xm:f>
          </x14:formula1>
          <xm:sqref>A20:B22</xm:sqref>
        </x14:dataValidation>
        <x14:dataValidation type="list" allowBlank="1" showInputMessage="1" showErrorMessage="1" xr:uid="{4D6EBDF1-15FD-4CE6-8F52-F360092001AA}">
          <x14:formula1>
            <xm:f>_xlfn.ANCHORARRAY('2_Dropdown_Hilfstabelle'!A3)</xm:f>
          </x14:formula1>
          <xm:sqref>A16:B18</xm:sqref>
        </x14:dataValidation>
        <x14:dataValidation type="list" allowBlank="1" showInputMessage="1" showErrorMessage="1" xr:uid="{666DBEB8-60EE-4104-894B-C2972A0862FE}">
          <x14:formula1>
            <xm:f>_xlfn.ANCHORARRAY('2_Dropdown_Hilfstabelle'!A3)</xm:f>
          </x14:formula1>
          <xm:sqref>A13:B15</xm:sqref>
        </x14:dataValidation>
        <x14:dataValidation type="list" allowBlank="1" showInputMessage="1" showErrorMessage="1" xr:uid="{138C4283-8A3A-42A9-B23E-1D5AE08B3F5C}">
          <x14:formula1>
            <xm:f>_xlfn.ANCHORARRAY('2_Dropdown_Hilfstabelle'!H3)</xm:f>
          </x14:formula1>
          <xm:sqref>C18:D18</xm:sqref>
        </x14:dataValidation>
        <x14:dataValidation type="list" allowBlank="1" showInputMessage="1" showErrorMessage="1" xr:uid="{FD343B14-724F-403C-90C6-EA46DDE8F55B}">
          <x14:formula1>
            <xm:f>_xlfn.ANCHORARRAY('2_Dropdown_Hilfstabelle'!H3)</xm:f>
          </x14:formula1>
          <xm:sqref>C17:D17</xm:sqref>
        </x14:dataValidation>
        <x14:dataValidation type="list" allowBlank="1" showInputMessage="1" showErrorMessage="1" xr:uid="{6FCEC96F-68F4-443E-8B8F-F1F46A4CC731}">
          <x14:formula1>
            <xm:f>_xlfn.ANCHORARRAY('2_Dropdown_Hilfstabelle'!H3)</xm:f>
          </x14:formula1>
          <xm:sqref>C16:D16</xm:sqref>
        </x14:dataValidation>
        <x14:dataValidation type="list" allowBlank="1" showInputMessage="1" showErrorMessage="1" xr:uid="{C9D74437-379C-4BD1-AC5D-CE3E2A35D1D0}">
          <x14:formula1>
            <xm:f>_xlfn.ANCHORARRAY('2_Dropdown_Hilfstabelle'!B3)</xm:f>
          </x14:formula1>
          <xm:sqref>C12:D12</xm:sqref>
        </x14:dataValidation>
        <x14:dataValidation type="list" allowBlank="1" showInputMessage="1" showErrorMessage="1" xr:uid="{AC82E082-D08C-4C98-9FF1-8D79AA12ADB5}">
          <x14:formula1>
            <xm:f>_xlfn.ANCHORARRAY('2_Dropdown_Hilfstabelle'!B3)</xm:f>
          </x14:formula1>
          <xm:sqref>C11:D11</xm:sqref>
        </x14:dataValidation>
        <x14:dataValidation type="list" allowBlank="1" showInputMessage="1" showErrorMessage="1" xr:uid="{0858B5F9-26B1-4CA9-BFC0-C24535A1110E}">
          <x14:formula1>
            <xm:f>_xlfn.ANCHORARRAY('2_Dropdown_Hilfstabelle'!B3)</xm:f>
          </x14:formula1>
          <xm:sqref>C10:D10</xm:sqref>
        </x14:dataValidation>
        <x14:dataValidation type="list" allowBlank="1" showInputMessage="1" showErrorMessage="1" xr:uid="{B5AF3455-5BFC-4725-A0B2-FDC68A13F7B4}">
          <x14:formula1>
            <xm:f>_xlfn.ANCHORARRAY('2_Dropdown_Hilfstabelle'!A3)</xm:f>
          </x14:formula1>
          <xm:sqref>A10:B12</xm:sqref>
        </x14:dataValidation>
        <x14:dataValidation type="list" allowBlank="1" showInputMessage="1" showErrorMessage="1" xr:uid="{A4B81AAA-F65B-4374-B872-F11DA8D366D7}">
          <x14:formula1>
            <xm:f>_xlfn.ANCHORARRAY('2_Dropdown_Hilfstabelle'!E3)</xm:f>
          </x14:formula1>
          <xm:sqref>C15:D15</xm:sqref>
        </x14:dataValidation>
        <x14:dataValidation type="list" allowBlank="1" showInputMessage="1" showErrorMessage="1" xr:uid="{02735E76-3268-444C-8326-3F1AB073E2CE}">
          <x14:formula1>
            <xm:f>_xlfn.ANCHORARRAY('2_Dropdown_Hilfstabelle'!E3)</xm:f>
          </x14:formula1>
          <xm:sqref>C14:D14</xm:sqref>
        </x14:dataValidation>
        <x14:dataValidation type="list" allowBlank="1" showInputMessage="1" showErrorMessage="1" xr:uid="{8BBC08F5-0D53-4F6C-84B8-E2898812B2D6}">
          <x14:formula1>
            <xm:f>_xlfn.ANCHORARRAY('2_Dropdown_Hilfstabelle'!E3)</xm:f>
          </x14:formula1>
          <xm:sqref>C13:D13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4CE19E54BED274F94C5490114A08C97" ma:contentTypeVersion="12" ma:contentTypeDescription="Ein neues Dokument erstellen." ma:contentTypeScope="" ma:versionID="0bcc3326b70d6aedb213c12a620f2b8e">
  <xsd:schema xmlns:xsd="http://www.w3.org/2001/XMLSchema" xmlns:xs="http://www.w3.org/2001/XMLSchema" xmlns:p="http://schemas.microsoft.com/office/2006/metadata/properties" xmlns:ns2="b5b0cb18-dbd9-4e22-aaf2-ebd8cd92960d" xmlns:ns3="bb137123-cec4-4dd0-9f99-ca2077445264" targetNamespace="http://schemas.microsoft.com/office/2006/metadata/properties" ma:root="true" ma:fieldsID="6c9bb69b09b0a0c3c0dcd556c5ebdb10" ns2:_="" ns3:_="">
    <xsd:import namespace="b5b0cb18-dbd9-4e22-aaf2-ebd8cd92960d"/>
    <xsd:import namespace="bb137123-cec4-4dd0-9f99-ca20774452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b0cb18-dbd9-4e22-aaf2-ebd8cd9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a222662-fd09-438f-b320-7be8f1dbd1e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b137123-cec4-4dd0-9f99-ca207744526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210ec1f-831d-47a7-9bfb-e43d30b77ea3}" ma:internalName="TaxCatchAll" ma:showField="CatchAllData" ma:web="bb137123-cec4-4dd0-9f99-ca20774452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Y D A A B Q S w M E F A A C A A g A p D 7 / W s 6 j C k i m A A A A 9 g A A A B I A H A B D b 2 5 m a W c v U G F j a 2 F n Z S 5 4 b W w g o h g A K K A U A A A A A A A A A A A A A A A A A A A A A A A A A A A A h Y + 9 D o I w G E V f h X S n P 2 D U m I 8 y s D h I Y m J i X J t S o R G K o c X y b g 4 + k q 8 g R l E 3 x 3 v u G e 6 9 X 2 + Q D k 0 d X F R n d W s S x D B F g T K y L b Q p E 9 S 7 Y 7 h E K Y e t k C d R q m C U j V 0 N t k h Q 5 d x 5 R Y j 3 H v s Y t 1 1 J I k o Z O e S b n a x U I 9 B H 1 v / l U B v r h J E K c d i / x v A I s 1 m M 2 W K O K Z A J Q q 7 N V 4 j G v c / 2 B 0 L W 1 6 7 v F C 9 U m K 2 B T B H I + w N / A F B L A w Q U A A I A C A C k P v 9 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D 7 / W i i K R 7 g O A A A A E Q A A A B M A H A B G b 3 J t d W x h c y 9 T Z W N 0 a W 9 u M S 5 t I K I Y A C i g F A A A A A A A A A A A A A A A A A A A A A A A A A A A A C t O T S 7 J z M 9 T C I b Q h t Y A U E s B A i 0 A F A A C A A g A p D 7 / W s 6 j C k i m A A A A 9 g A A A B I A A A A A A A A A A A A A A A A A A A A A A E N v b m Z p Z y 9 Q Y W N r Y W d l L n h t b F B L A Q I t A B Q A A g A I A K Q + / 1 o P y u m r p A A A A O k A A A A T A A A A A A A A A A A A A A A A A P I A A A B b Q 2 9 u d G V u d F 9 U e X B l c 1 0 u e G 1 s U E s B A i 0 A F A A C A A g A p D 7 / 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O Q W T n M T V m h L l L 7 4 G K 6 g M x 4 A A A A A A g A A A A A A A 2 Y A A M A A A A A Q A A A A u / j d k p h b j K I k p V K W l G S 2 i A A A A A A E g A A A o A A A A B A A A A D k X j o L 5 0 N l 2 g L j l m c t G + u 2 U A A A A L X H 8 L G b g y L 9 4 s x U u j o S U n Y i r 8 S C m c y T Q J 3 G 5 r I j 6 9 d F Y x x b H j v N / 0 i F Q B q B 2 n 2 v X W o 2 6 u N W n 7 0 3 6 R 7 T q Z q I S Z o 5 j p T q A c s V T x 6 y K 8 u p 5 Q X 6 F A A A A C s m y k z d B l a N 2 3 T r 7 z 0 9 2 0 V 3 W X Z Q < / 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bb137123-cec4-4dd0-9f99-ca2077445264" xsi:nil="true"/>
    <lcf76f155ced4ddcb4097134ff3c332f xmlns="b5b0cb18-dbd9-4e22-aaf2-ebd8cd92960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EF55E68-C801-4DC2-AE37-912E10F833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b0cb18-dbd9-4e22-aaf2-ebd8cd92960d"/>
    <ds:schemaRef ds:uri="bb137123-cec4-4dd0-9f99-ca20774452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CBADB8-C145-426C-AB14-A66673AAF890}">
  <ds:schemaRefs>
    <ds:schemaRef ds:uri="http://schemas.microsoft.com/sharepoint/v3/contenttype/forms"/>
  </ds:schemaRefs>
</ds:datastoreItem>
</file>

<file path=customXml/itemProps3.xml><?xml version="1.0" encoding="utf-8"?>
<ds:datastoreItem xmlns:ds="http://schemas.openxmlformats.org/officeDocument/2006/customXml" ds:itemID="{A4F197ED-49AD-4DED-9B75-5C3CF8A47AF9}">
  <ds:schemaRefs>
    <ds:schemaRef ds:uri="http://schemas.microsoft.com/DataMashup"/>
  </ds:schemaRefs>
</ds:datastoreItem>
</file>

<file path=customXml/itemProps4.xml><?xml version="1.0" encoding="utf-8"?>
<ds:datastoreItem xmlns:ds="http://schemas.openxmlformats.org/officeDocument/2006/customXml" ds:itemID="{10F176AB-8E93-4499-BC67-FF228580E469}">
  <ds:schemaRefs>
    <ds:schemaRef ds:uri="http://schemas.microsoft.com/office/2006/metadata/properties"/>
    <ds:schemaRef ds:uri="http://schemas.microsoft.com/office/infopath/2007/PartnerControls"/>
    <ds:schemaRef ds:uri="bb137123-cec4-4dd0-9f99-ca2077445264"/>
    <ds:schemaRef ds:uri="b5b0cb18-dbd9-4e22-aaf2-ebd8cd92960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12</vt:i4>
      </vt:variant>
    </vt:vector>
  </HeadingPairs>
  <TitlesOfParts>
    <vt:vector size="30" baseType="lpstr">
      <vt:lpstr>0_Deckblatt und Anleitung</vt:lpstr>
      <vt:lpstr>1_Vorbereitung</vt:lpstr>
      <vt:lpstr>1_Aufgabenstellung</vt:lpstr>
      <vt:lpstr>1_PEX</vt:lpstr>
      <vt:lpstr>1_Dropdownübersicht_HK_LZ</vt:lpstr>
      <vt:lpstr>1_Dropdown_Hilfstabelle</vt:lpstr>
      <vt:lpstr>1_Bewertung</vt:lpstr>
      <vt:lpstr>2_Vorbereitung</vt:lpstr>
      <vt:lpstr>2_PEX</vt:lpstr>
      <vt:lpstr>2_Dropdownübersicht_HK_LZ</vt:lpstr>
      <vt:lpstr>2_Dropdown_Hilfstabelle</vt:lpstr>
      <vt:lpstr>2_Bewertung und Miniaufträge</vt:lpstr>
      <vt:lpstr>3_Aufgabenstellung</vt:lpstr>
      <vt:lpstr>3_PEX</vt:lpstr>
      <vt:lpstr>3_Bewertung und Miniaufträge</vt:lpstr>
      <vt:lpstr>Notenübersicht</vt:lpstr>
      <vt:lpstr>3_Dropdownübersicht_HK_LZ</vt:lpstr>
      <vt:lpstr>3_Dropdown_Hilfstabelle</vt:lpstr>
      <vt:lpstr>'1_Aufgabenstellung'!Druckbereich</vt:lpstr>
      <vt:lpstr>'1_Bewertung'!Druckbereich</vt:lpstr>
      <vt:lpstr>'1_PEX'!Druckbereich</vt:lpstr>
      <vt:lpstr>'1_Vorbereitung'!Druckbereich</vt:lpstr>
      <vt:lpstr>'2_Bewertung und Miniaufträge'!Druckbereich</vt:lpstr>
      <vt:lpstr>'2_Vorbereitung'!Druckbereich</vt:lpstr>
      <vt:lpstr>'3_Aufgabenstellung'!Druckbereich</vt:lpstr>
      <vt:lpstr>'3_Bewertung und Miniaufträge'!Druckbereich</vt:lpstr>
      <vt:lpstr>'3_PEX'!Druckbereich</vt:lpstr>
      <vt:lpstr>'1_Bewertung'!Drucktitel</vt:lpstr>
      <vt:lpstr>'2_Bewertung und Miniaufträge'!Drucktitel</vt:lpstr>
      <vt:lpstr>'3_Bewertung und Miniaufträge'!Drucktitel</vt:lpstr>
    </vt:vector>
  </TitlesOfParts>
  <Manager/>
  <Company>EHB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Barbara Petrini</dc:creator>
  <cp:keywords/>
  <dc:description/>
  <cp:lastModifiedBy>Karin Fejza</cp:lastModifiedBy>
  <cp:revision/>
  <cp:lastPrinted>2026-01-18T09:23:47Z</cp:lastPrinted>
  <dcterms:created xsi:type="dcterms:W3CDTF">2025-03-19T05:58:00Z</dcterms:created>
  <dcterms:modified xsi:type="dcterms:W3CDTF">2026-02-25T12:15:00Z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0x01010034CE19E54BED274F94C5490114A08C97</vt:lpwstr>
  </property>
  <property fmtid="{D5CDD505-2E9C-101B-9397-08002B2CF9AE}" pid="3" name="MediaServiceImageTags">
    <vt:lpwstr/>
  </property>
  <property fmtid="{D5CDD505-2E9C-101B-9397-08002B2CF9AE}" pid="4" name="MSIP_Label_aa112399-b73b-40c1-8af2-919b124b9d91_Enabled">
    <vt:lpwstr>true</vt:lpwstr>
  </property>
  <property fmtid="{D5CDD505-2E9C-101B-9397-08002B2CF9AE}" pid="5" name="MSIP_Label_aa112399-b73b-40c1-8af2-919b124b9d91_SetDate">
    <vt:lpwstr>2025-07-14T09:57:40Z</vt:lpwstr>
  </property>
  <property fmtid="{D5CDD505-2E9C-101B-9397-08002B2CF9AE}" pid="6" name="MSIP_Label_aa112399-b73b-40c1-8af2-919b124b9d91_Method">
    <vt:lpwstr>Privileged</vt:lpwstr>
  </property>
  <property fmtid="{D5CDD505-2E9C-101B-9397-08002B2CF9AE}" pid="7" name="MSIP_Label_aa112399-b73b-40c1-8af2-919b124b9d91_Name">
    <vt:lpwstr>L2</vt:lpwstr>
  </property>
  <property fmtid="{D5CDD505-2E9C-101B-9397-08002B2CF9AE}" pid="8" name="MSIP_Label_aa112399-b73b-40c1-8af2-919b124b9d91_SiteId">
    <vt:lpwstr>6ae27add-8276-4a38-88c1-3a9c1f973767</vt:lpwstr>
  </property>
  <property fmtid="{D5CDD505-2E9C-101B-9397-08002B2CF9AE}" pid="9" name="MSIP_Label_aa112399-b73b-40c1-8af2-919b124b9d91_ActionId">
    <vt:lpwstr>3cd818dd-24af-479f-b3b3-8686f0b7645d</vt:lpwstr>
  </property>
  <property fmtid="{D5CDD505-2E9C-101B-9397-08002B2CF9AE}" pid="10" name="MSIP_Label_aa112399-b73b-40c1-8af2-919b124b9d91_ContentBits">
    <vt:lpwstr>0</vt:lpwstr>
  </property>
  <property fmtid="{D5CDD505-2E9C-101B-9397-08002B2CF9AE}" pid="11" name="MSIP_Label_aa112399-b73b-40c1-8af2-919b124b9d91_Tag">
    <vt:lpwstr>10, 0, 1, 1</vt:lpwstr>
  </property>
</Properties>
</file>